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tabRatio="500" activeTab="2"/>
  </bookViews>
  <sheets>
    <sheet name="Mannschaften" sheetId="1" r:id="rId1"/>
    <sheet name="Torschützenliste" sheetId="2" r:id="rId2"/>
    <sheet name="Fairplay" sheetId="3" r:id="rId3"/>
    <sheet name="SR Kosten" sheetId="4" r:id="rId4"/>
  </sheets>
  <definedNames/>
  <calcPr fullCalcOnLoad="1"/>
</workbook>
</file>

<file path=xl/sharedStrings.xml><?xml version="1.0" encoding="utf-8"?>
<sst xmlns="http://schemas.openxmlformats.org/spreadsheetml/2006/main" count="831" uniqueCount="581">
  <si>
    <t>Verein</t>
  </si>
  <si>
    <t>Datum</t>
  </si>
  <si>
    <r>
      <rPr>
        <b/>
        <sz val="10"/>
        <color indexed="8"/>
        <rFont val="Arial"/>
        <family val="0"/>
      </rPr>
      <t>Einsatz ohne Tore</t>
    </r>
    <r>
      <rPr>
        <sz val="10"/>
        <color indexed="8"/>
        <rFont val="Arial"/>
        <family val="0"/>
      </rPr>
      <t xml:space="preserve"> als "</t>
    </r>
    <r>
      <rPr>
        <b/>
        <sz val="10"/>
        <color indexed="37"/>
        <rFont val="Arial"/>
        <family val="0"/>
      </rPr>
      <t>0</t>
    </r>
    <r>
      <rPr>
        <sz val="10"/>
        <color indexed="8"/>
        <rFont val="Arial"/>
        <family val="0"/>
      </rPr>
      <t>" (Null) eintragen.</t>
    </r>
  </si>
  <si>
    <t>Jahrgang</t>
  </si>
  <si>
    <t>XX XX</t>
  </si>
  <si>
    <t>Spiel-Nr.</t>
  </si>
  <si>
    <t>Spieler</t>
  </si>
  <si>
    <t>Ergebnis</t>
  </si>
  <si>
    <t>Name, Vorname</t>
  </si>
  <si>
    <t>geb.</t>
  </si>
  <si>
    <t>Sp.</t>
  </si>
  <si>
    <t>Tore</t>
  </si>
  <si>
    <t>Differenz</t>
  </si>
  <si>
    <t>Beste Torschützen 2015/2016</t>
  </si>
  <si>
    <t>Stand:</t>
  </si>
  <si>
    <t>Platz</t>
  </si>
  <si>
    <t>Spiele</t>
  </si>
  <si>
    <t>Tore/Spiel</t>
  </si>
  <si>
    <t>Alle besetzten Zeilen nach oben schieben,</t>
  </si>
  <si>
    <t>1.</t>
  </si>
  <si>
    <r>
      <t xml:space="preserve">Markieren bis zur letzten besetzten Zeile von </t>
    </r>
    <r>
      <rPr>
        <b/>
        <sz val="10"/>
        <color indexed="8"/>
        <rFont val="Arial"/>
        <family val="0"/>
      </rPr>
      <t>B5</t>
    </r>
    <r>
      <rPr>
        <sz val="10"/>
        <color indexed="8"/>
        <rFont val="Arial"/>
        <family val="0"/>
      </rPr>
      <t xml:space="preserve"> bis max. </t>
    </r>
    <r>
      <rPr>
        <b/>
        <sz val="10"/>
        <color indexed="8"/>
        <rFont val="Arial"/>
        <family val="0"/>
      </rPr>
      <t>F302</t>
    </r>
  </si>
  <si>
    <t>2.</t>
  </si>
  <si>
    <t>Sortieren zeilenweise nach:</t>
  </si>
  <si>
    <t>3.</t>
  </si>
  <si>
    <r>
      <t xml:space="preserve">Spalte </t>
    </r>
    <r>
      <rPr>
        <b/>
        <sz val="10"/>
        <color indexed="8"/>
        <rFont val="Arial"/>
        <family val="0"/>
      </rPr>
      <t>B</t>
    </r>
    <r>
      <rPr>
        <sz val="10"/>
        <color indexed="8"/>
        <rFont val="Arial"/>
        <family val="0"/>
      </rPr>
      <t>, absteigend</t>
    </r>
  </si>
  <si>
    <t>4.</t>
  </si>
  <si>
    <t>5.</t>
  </si>
  <si>
    <t>6.</t>
  </si>
  <si>
    <r>
      <t xml:space="preserve">Torschützen </t>
    </r>
    <r>
      <rPr>
        <b/>
        <sz val="11"/>
        <color indexed="37"/>
        <rFont val="Arial"/>
        <family val="0"/>
      </rPr>
      <t>sortieren</t>
    </r>
    <r>
      <rPr>
        <b/>
        <sz val="11"/>
        <color indexed="8"/>
        <rFont val="Arial"/>
        <family val="0"/>
      </rPr>
      <t xml:space="preserve"> 1. nach Toren, 2. nach Toren/Spiel </t>
    </r>
  </si>
  <si>
    <t>7.</t>
  </si>
  <si>
    <r>
      <t xml:space="preserve">Markieren aller besetzer Zeilen von </t>
    </r>
    <r>
      <rPr>
        <b/>
        <sz val="10"/>
        <color indexed="8"/>
        <rFont val="Arial"/>
        <family val="0"/>
      </rPr>
      <t>B5</t>
    </r>
    <r>
      <rPr>
        <sz val="10"/>
        <color indexed="8"/>
        <rFont val="Arial"/>
        <family val="0"/>
      </rPr>
      <t xml:space="preserve"> bis max. </t>
    </r>
    <r>
      <rPr>
        <b/>
        <sz val="10"/>
        <color indexed="8"/>
        <rFont val="Arial"/>
        <family val="0"/>
      </rPr>
      <t>F302</t>
    </r>
  </si>
  <si>
    <t>8.</t>
  </si>
  <si>
    <t>9.</t>
  </si>
  <si>
    <r>
      <t xml:space="preserve">1. Spalte </t>
    </r>
    <r>
      <rPr>
        <b/>
        <sz val="10"/>
        <color indexed="8"/>
        <rFont val="Arial"/>
        <family val="0"/>
      </rPr>
      <t>D</t>
    </r>
    <r>
      <rPr>
        <sz val="10"/>
        <color indexed="8"/>
        <rFont val="Arial"/>
        <family val="0"/>
      </rPr>
      <t>, absteigend</t>
    </r>
  </si>
  <si>
    <t>10.</t>
  </si>
  <si>
    <r>
      <t xml:space="preserve">2. Spalte </t>
    </r>
    <r>
      <rPr>
        <b/>
        <sz val="10"/>
        <color indexed="8"/>
        <rFont val="Arial"/>
        <family val="0"/>
      </rPr>
      <t>F</t>
    </r>
    <r>
      <rPr>
        <sz val="10"/>
        <color indexed="8"/>
        <rFont val="Arial"/>
        <family val="0"/>
      </rPr>
      <t>, absteigend</t>
    </r>
  </si>
  <si>
    <t>11.</t>
  </si>
  <si>
    <t>12.</t>
  </si>
  <si>
    <r>
      <t xml:space="preserve">Exportieren </t>
    </r>
    <r>
      <rPr>
        <b/>
        <sz val="11"/>
        <color indexed="37"/>
        <rFont val="Arial"/>
        <family val="0"/>
      </rPr>
      <t>im Spieljahr</t>
    </r>
    <r>
      <rPr>
        <b/>
        <sz val="11"/>
        <color indexed="8"/>
        <rFont val="Arial"/>
        <family val="0"/>
      </rPr>
      <t xml:space="preserve"> ohne Platzziffer</t>
    </r>
  </si>
  <si>
    <t>13.</t>
  </si>
  <si>
    <r>
      <t xml:space="preserve">Markieren von </t>
    </r>
    <r>
      <rPr>
        <b/>
        <sz val="10"/>
        <color indexed="8"/>
        <rFont val="Arial"/>
        <family val="0"/>
      </rPr>
      <t>B1</t>
    </r>
    <r>
      <rPr>
        <sz val="10"/>
        <color indexed="8"/>
        <rFont val="Arial"/>
        <family val="0"/>
      </rPr>
      <t xml:space="preserve"> bis </t>
    </r>
    <r>
      <rPr>
        <b/>
        <sz val="10"/>
        <color indexed="8"/>
        <rFont val="Arial"/>
        <family val="0"/>
      </rPr>
      <t>etwa F43</t>
    </r>
  </si>
  <si>
    <t>14.</t>
  </si>
  <si>
    <t>Exportieren im pdf-Format.</t>
  </si>
  <si>
    <t>15.</t>
  </si>
  <si>
    <t>16.</t>
  </si>
  <si>
    <r>
      <t xml:space="preserve">Exportieren </t>
    </r>
    <r>
      <rPr>
        <b/>
        <sz val="11"/>
        <color indexed="37"/>
        <rFont val="Arial"/>
        <family val="0"/>
      </rPr>
      <t>am Spieljahresende</t>
    </r>
    <r>
      <rPr>
        <b/>
        <sz val="11"/>
        <color indexed="8"/>
        <rFont val="Arial"/>
        <family val="0"/>
      </rPr>
      <t xml:space="preserve"> mit Platzziffer</t>
    </r>
  </si>
  <si>
    <t>17.</t>
  </si>
  <si>
    <r>
      <t xml:space="preserve">Markieren von </t>
    </r>
    <r>
      <rPr>
        <b/>
        <sz val="10"/>
        <color indexed="8"/>
        <rFont val="Arial"/>
        <family val="0"/>
      </rPr>
      <t>A1</t>
    </r>
    <r>
      <rPr>
        <sz val="10"/>
        <color indexed="8"/>
        <rFont val="Arial"/>
        <family val="0"/>
      </rPr>
      <t xml:space="preserve"> bis max. etwa </t>
    </r>
    <r>
      <rPr>
        <b/>
        <sz val="10"/>
        <color indexed="8"/>
        <rFont val="Arial"/>
        <family val="0"/>
      </rPr>
      <t>F50</t>
    </r>
  </si>
  <si>
    <t>18.</t>
  </si>
  <si>
    <t>Exportieren im pdf-Format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</si>
  <si>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</si>
  <si>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</si>
  <si>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</si>
  <si>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</si>
  <si>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</si>
  <si>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</si>
  <si>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</si>
  <si>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</si>
  <si>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</si>
  <si>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</si>
  <si>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</si>
  <si>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</si>
  <si>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</si>
  <si>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</si>
  <si>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</si>
  <si>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</si>
  <si>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</si>
  <si>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</si>
  <si>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</si>
  <si>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</si>
  <si>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</si>
  <si>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</si>
  <si>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</si>
  <si>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</si>
  <si>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</si>
  <si>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</si>
  <si>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</si>
  <si>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</si>
  <si>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</si>
  <si>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</si>
  <si>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</si>
  <si>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</si>
  <si>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</si>
  <si>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</si>
  <si>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</si>
  <si>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</si>
  <si>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</si>
  <si>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</si>
  <si>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</si>
  <si>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</si>
  <si>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</si>
  <si>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</si>
  <si>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</si>
  <si>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</si>
  <si>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</si>
  <si>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</si>
  <si>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</si>
  <si>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</si>
  <si>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</si>
  <si>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</si>
  <si>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</si>
  <si>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</si>
  <si>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</si>
  <si>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</si>
  <si>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</si>
  <si>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</si>
  <si>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</si>
  <si>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</si>
  <si>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</si>
  <si>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</si>
  <si>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</si>
  <si>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</si>
  <si>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</si>
  <si>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</si>
  <si>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</si>
  <si>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</si>
  <si>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</si>
  <si>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</si>
  <si>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</si>
  <si>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</si>
  <si>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</si>
  <si>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</si>
  <si>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</si>
  <si>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</si>
  <si>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</si>
  <si>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</si>
  <si>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</si>
  <si>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</si>
  <si>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</si>
  <si>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</si>
  <si>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</si>
  <si>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</si>
  <si>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</si>
  <si>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</si>
  <si>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</si>
  <si>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</si>
  <si>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</si>
  <si>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</si>
  <si>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</si>
  <si>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</si>
  <si>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</si>
  <si>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</si>
  <si>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</si>
  <si>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</si>
  <si>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</si>
  <si>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</si>
  <si>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</si>
  <si>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</si>
  <si>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</si>
  <si>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</si>
  <si>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</si>
  <si>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</si>
  <si>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</si>
  <si>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</si>
  <si>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</si>
  <si>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</si>
  <si>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</si>
  <si>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</si>
  <si>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</si>
  <si>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</si>
  <si>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</si>
  <si>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</si>
  <si>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</si>
  <si>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</si>
  <si>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</si>
  <si>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</si>
  <si>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</si>
  <si>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</si>
  <si>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</si>
  <si>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</si>
  <si>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</si>
  <si>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</si>
  <si>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</si>
  <si>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</si>
  <si>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</si>
  <si>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</si>
  <si>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</si>
  <si>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</si>
  <si>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</si>
  <si>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</si>
  <si>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</si>
  <si>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</si>
  <si>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</si>
  <si>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</si>
  <si>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</si>
  <si>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</si>
  <si>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</si>
  <si>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</si>
  <si>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</si>
  <si>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</si>
  <si>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</si>
  <si>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</si>
  <si>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</si>
  <si>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</si>
  <si>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</si>
  <si>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</si>
  <si>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</si>
  <si>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</si>
  <si>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</si>
  <si>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</si>
  <si>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</si>
  <si>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</si>
  <si>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</si>
  <si>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</si>
  <si>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</si>
  <si>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</si>
  <si>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</si>
  <si>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</si>
  <si>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</si>
  <si>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</si>
  <si>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</si>
  <si>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</si>
  <si>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</si>
  <si>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</si>
  <si>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</si>
  <si>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</si>
  <si>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</si>
  <si>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</si>
  <si>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</si>
  <si>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</si>
  <si>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</si>
  <si>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</si>
  <si>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</si>
  <si>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</si>
  <si>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</si>
  <si>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</si>
  <si>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</si>
  <si>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</si>
  <si>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</si>
  <si>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</si>
  <si>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</si>
  <si>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</si>
  <si>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</si>
  <si>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</si>
  <si>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</si>
  <si>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</si>
  <si>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</si>
  <si>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</si>
  <si>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</si>
  <si>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</si>
  <si>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</si>
  <si>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</si>
  <si>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</si>
  <si>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</si>
  <si>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</si>
  <si>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</si>
  <si>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</si>
  <si>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</si>
  <si>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</si>
  <si>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</si>
  <si>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</si>
  <si>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</si>
  <si>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</si>
  <si>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</si>
  <si>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</si>
  <si>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</si>
  <si>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</si>
  <si>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</si>
  <si>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</si>
  <si>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</si>
  <si>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</si>
  <si>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</si>
  <si>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</si>
  <si>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</si>
  <si>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</si>
  <si>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</si>
  <si>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</si>
  <si>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</si>
  <si>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</si>
  <si>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</si>
  <si>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</si>
  <si>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</si>
  <si>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</si>
  <si>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</si>
  <si>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</si>
  <si>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</si>
  <si>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</si>
  <si>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</si>
  <si>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</si>
  <si>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</si>
  <si>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</si>
  <si>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</si>
  <si>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</si>
  <si>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</si>
  <si>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</si>
  <si>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</si>
  <si>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</si>
  <si>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</si>
  <si>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</si>
  <si>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</si>
  <si>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</si>
  <si>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</si>
  <si>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</si>
  <si>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</si>
  <si>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</si>
  <si>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</si>
  <si>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</si>
  <si>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</si>
  <si>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</si>
  <si>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</si>
  <si>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</si>
  <si>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</si>
  <si>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</si>
  <si>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</si>
  <si>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</si>
  <si>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</si>
  <si>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</si>
  <si>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</si>
  <si>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</si>
  <si>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</si>
  <si>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</si>
  <si>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</si>
  <si>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</si>
  <si>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</si>
  <si>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</si>
  <si>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</si>
  <si>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</si>
  <si>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</si>
  <si>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</si>
  <si>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</si>
  <si>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</si>
  <si>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</si>
  <si>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</si>
  <si>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</si>
  <si>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</si>
  <si>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</si>
  <si>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</si>
  <si>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</si>
  <si>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</si>
  <si>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</si>
  <si>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</si>
  <si>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</si>
  <si>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r>
      <t>Fair-Play Wertung</t>
    </r>
    <r>
      <rPr>
        <b/>
        <sz val="18"/>
        <color indexed="8"/>
        <rFont val="Arial"/>
        <family val="0"/>
      </rPr>
      <t xml:space="preserve"> 2015/2016</t>
    </r>
  </si>
  <si>
    <t>Bank</t>
  </si>
  <si>
    <t>Verlängerung 
einer Sperre</t>
  </si>
  <si>
    <r>
      <rPr>
        <b/>
        <sz val="11"/>
        <color indexed="8"/>
        <rFont val="Arial"/>
        <family val="0"/>
      </rPr>
      <t>verschuldetes Nichtantreten</t>
    </r>
    <r>
      <rPr>
        <sz val="11"/>
        <color indexed="8"/>
        <rFont val="Arial"/>
        <family val="0"/>
      </rPr>
      <t xml:space="preserve"> </t>
    </r>
  </si>
  <si>
    <t xml:space="preserve">verschuldeter Spielabbruch </t>
  </si>
  <si>
    <t>Gesamt-
stand</t>
  </si>
  <si>
    <t xml:space="preserve">2-Minuten Strafe </t>
  </si>
  <si>
    <t>Disqualifikation</t>
  </si>
  <si>
    <t>Disqualifikation mit Bericht</t>
  </si>
  <si>
    <t>Verwarnung</t>
  </si>
  <si>
    <t>2-Minuten Strafe</t>
  </si>
  <si>
    <t>Punkte</t>
  </si>
  <si>
    <t>Mannschaften sortieren</t>
  </si>
  <si>
    <t xml:space="preserve">1. </t>
  </si>
  <si>
    <r>
      <t xml:space="preserve">Markieren von </t>
    </r>
    <r>
      <rPr>
        <b/>
        <sz val="10"/>
        <color indexed="8"/>
        <rFont val="Arial"/>
        <family val="0"/>
      </rPr>
      <t>B7</t>
    </r>
    <r>
      <rPr>
        <sz val="10"/>
        <color indexed="8"/>
        <rFont val="Arial"/>
        <family val="0"/>
      </rPr>
      <t xml:space="preserve"> bis (max.) </t>
    </r>
    <r>
      <rPr>
        <b/>
        <sz val="10"/>
        <color indexed="8"/>
        <rFont val="Arial"/>
        <family val="0"/>
      </rPr>
      <t>M18</t>
    </r>
    <r>
      <rPr>
        <sz val="10"/>
        <color indexed="8"/>
        <rFont val="Arial"/>
        <family val="0"/>
      </rPr>
      <t xml:space="preserve">. </t>
    </r>
  </si>
  <si>
    <t xml:space="preserve">2. </t>
  </si>
  <si>
    <t xml:space="preserve">Sortieren nach </t>
  </si>
  <si>
    <t xml:space="preserve">3. </t>
  </si>
  <si>
    <r>
      <t xml:space="preserve">Spalte </t>
    </r>
    <r>
      <rPr>
        <b/>
        <sz val="10"/>
        <color indexed="8"/>
        <rFont val="Arial"/>
        <family val="0"/>
      </rPr>
      <t>M</t>
    </r>
    <r>
      <rPr>
        <sz val="10"/>
        <color indexed="8"/>
        <rFont val="Arial"/>
        <family val="0"/>
      </rPr>
      <t>, aufsteigend, zeilenweise</t>
    </r>
  </si>
  <si>
    <t xml:space="preserve">4. </t>
  </si>
  <si>
    <t>Exportieren im laufenden Spieljahr</t>
  </si>
  <si>
    <r>
      <t xml:space="preserve">Markieren </t>
    </r>
    <r>
      <rPr>
        <b/>
        <sz val="10"/>
        <color indexed="8"/>
        <rFont val="Arial"/>
        <family val="0"/>
      </rPr>
      <t>B1</t>
    </r>
    <r>
      <rPr>
        <sz val="10"/>
        <color indexed="8"/>
        <rFont val="Arial"/>
        <family val="0"/>
      </rPr>
      <t xml:space="preserve"> bis max. </t>
    </r>
    <r>
      <rPr>
        <b/>
        <sz val="10"/>
        <color indexed="8"/>
        <rFont val="Arial"/>
        <family val="0"/>
      </rPr>
      <t>M18</t>
    </r>
  </si>
  <si>
    <t xml:space="preserve">6. </t>
  </si>
  <si>
    <t xml:space="preserve">7. </t>
  </si>
  <si>
    <t>Exportieren am Spieljahresende nach Platzkorrektur</t>
  </si>
  <si>
    <t xml:space="preserve">8. </t>
  </si>
  <si>
    <r>
      <t xml:space="preserve">Markieren </t>
    </r>
    <r>
      <rPr>
        <b/>
        <sz val="10"/>
        <color indexed="8"/>
        <rFont val="Arial"/>
        <family val="0"/>
      </rPr>
      <t>A1</t>
    </r>
    <r>
      <rPr>
        <sz val="10"/>
        <color indexed="8"/>
        <rFont val="Arial"/>
        <family val="0"/>
      </rPr>
      <t xml:space="preserve"> bis max. </t>
    </r>
    <r>
      <rPr>
        <b/>
        <sz val="10"/>
        <color indexed="8"/>
        <rFont val="Arial"/>
        <family val="0"/>
      </rPr>
      <t>M18</t>
    </r>
  </si>
  <si>
    <t>Exportieren im pdf-Format exportieren.</t>
  </si>
  <si>
    <t xml:space="preserve">10. </t>
  </si>
  <si>
    <t xml:space="preserve">11. </t>
  </si>
  <si>
    <t xml:space="preserve">12. </t>
  </si>
  <si>
    <t xml:space="preserve">  </t>
  </si>
  <si>
    <t>3x 2-Minuten mit darauffolgender Disqualifikation werten wir</t>
  </si>
  <si>
    <t>als "3x 2-Minuten-Strafe und Disqualifikation", 
also 3x 2 Punkte + 5 Punkte.</t>
  </si>
  <si>
    <t xml:space="preserve"> </t>
  </si>
  <si>
    <t>L</t>
  </si>
  <si>
    <t>Disqualifikation mit SR Beleidigung</t>
  </si>
  <si>
    <t>Schiedsrichterkostenausgleich  2015/2016</t>
  </si>
  <si>
    <t>Ostsachsenliga männliche C-Jugend</t>
  </si>
  <si>
    <t>Spiel</t>
  </si>
  <si>
    <t>Einsatz</t>
  </si>
  <si>
    <t>Sonstiges</t>
  </si>
  <si>
    <t>Fahrt</t>
  </si>
  <si>
    <t>Vereine –&gt;</t>
  </si>
  <si>
    <t>Durchschnitt</t>
  </si>
  <si>
    <t>Nachzahlung des Vereins</t>
  </si>
  <si>
    <t>Erstattung an den Verein</t>
  </si>
  <si>
    <t>Rundungsdifferenz :</t>
  </si>
  <si>
    <t>Sonstiges = z.B. Tagegeld, Schiedsrichterbeobachtung</t>
  </si>
  <si>
    <t>SG Eibau/Niederoderwitz</t>
  </si>
  <si>
    <t>Frauen</t>
  </si>
  <si>
    <t>Beyer, Romy</t>
  </si>
  <si>
    <t>20:10</t>
  </si>
  <si>
    <t>Friedrich, Eva</t>
  </si>
  <si>
    <t>Kick, Sandra</t>
  </si>
  <si>
    <t>Köhler, Theresia</t>
  </si>
  <si>
    <t>Kölz, Aline</t>
  </si>
  <si>
    <t>Schuster, Gitte</t>
  </si>
  <si>
    <t>Stachowski, Mireen</t>
  </si>
  <si>
    <t>Urban, Yvonne</t>
  </si>
  <si>
    <t>19:30</t>
  </si>
  <si>
    <t>Senftleben, Katja</t>
  </si>
  <si>
    <t>19:26</t>
  </si>
  <si>
    <t>16:21</t>
  </si>
  <si>
    <t>Stammnitz, Doreen</t>
  </si>
  <si>
    <t>Schmied, Heike</t>
  </si>
  <si>
    <t>23:21</t>
  </si>
  <si>
    <t>SC Hoyerswerda II</t>
  </si>
  <si>
    <t>10:20</t>
  </si>
  <si>
    <t>Weber, Aline</t>
  </si>
  <si>
    <t>Putzke, Jasmin</t>
  </si>
  <si>
    <t>Priesner, Nicole</t>
  </si>
  <si>
    <t>Kutscher, Marina</t>
  </si>
  <si>
    <t>Krebs, Nadine</t>
  </si>
  <si>
    <t>Michael, Anne</t>
  </si>
  <si>
    <t>Krausch, Kathleen</t>
  </si>
  <si>
    <t>Krausch, Michaela</t>
  </si>
  <si>
    <t>23:20</t>
  </si>
  <si>
    <t>Meißner, Monique-Christin</t>
  </si>
  <si>
    <t>Hattliep, Janine</t>
  </si>
  <si>
    <t>24:22</t>
  </si>
  <si>
    <t>Niemz, Franziska</t>
  </si>
  <si>
    <t>25:12</t>
  </si>
  <si>
    <t>19:13</t>
  </si>
  <si>
    <t>Uhlig, Lea</t>
  </si>
  <si>
    <t>TSV Niesky</t>
  </si>
  <si>
    <t>33:14</t>
  </si>
  <si>
    <t>Martinek, Christin</t>
  </si>
  <si>
    <t>Wenzel, Mareen</t>
  </si>
  <si>
    <t>Kaschkow, Melissa</t>
  </si>
  <si>
    <t>Ramin, Jeniffer</t>
  </si>
  <si>
    <t>Wolschke, Sara</t>
  </si>
  <si>
    <t>Haubold, Maria</t>
  </si>
  <si>
    <t>Kliemand, Anke</t>
  </si>
  <si>
    <t>Kutter, Stefanie</t>
  </si>
  <si>
    <t>Reinhold, Kathrin</t>
  </si>
  <si>
    <t>Horschig, Friederike</t>
  </si>
  <si>
    <t>Gollmer, Nadine</t>
  </si>
  <si>
    <t>15:11</t>
  </si>
  <si>
    <t>Süßmann, Lena</t>
  </si>
  <si>
    <t>21:17</t>
  </si>
  <si>
    <t>Lupa, Nicole-Jasmin</t>
  </si>
  <si>
    <t>Domschke, Lena</t>
  </si>
  <si>
    <t>29:23</t>
  </si>
  <si>
    <t>SSV Stahl Rietschen</t>
  </si>
  <si>
    <t>14:33</t>
  </si>
  <si>
    <t>Wenzel, Lara</t>
  </si>
  <si>
    <t>Naß, Rebecca</t>
  </si>
  <si>
    <t>Tschirch, Antonia</t>
  </si>
  <si>
    <t>Dörwald, Tabea</t>
  </si>
  <si>
    <t>Schuster, Grit</t>
  </si>
  <si>
    <t>Walter, Nadine</t>
  </si>
  <si>
    <t>Schönbrodt, Fränze</t>
  </si>
  <si>
    <t>Uchlier, Susi</t>
  </si>
  <si>
    <t>Hentschel, Laura</t>
  </si>
  <si>
    <t>Adolph, Sandra</t>
  </si>
  <si>
    <t>Kubitza, Josefine</t>
  </si>
  <si>
    <t>30:32</t>
  </si>
  <si>
    <t>Seidel, Kristin</t>
  </si>
  <si>
    <t>16:36</t>
  </si>
  <si>
    <t>12:25</t>
  </si>
  <si>
    <t>Riedel, Diana</t>
  </si>
  <si>
    <t>Meier, Maria</t>
  </si>
  <si>
    <t>22:44</t>
  </si>
  <si>
    <t>21:23</t>
  </si>
  <si>
    <t>HC Rödertal III</t>
  </si>
  <si>
    <t>20:23</t>
  </si>
  <si>
    <t>Hebecker, Henriette</t>
  </si>
  <si>
    <t>Wiesner, Jessica</t>
  </si>
  <si>
    <t>Pollack, Cheyenne</t>
  </si>
  <si>
    <t>Wähner, Michaela</t>
  </si>
  <si>
    <t>Schöne, Lisa</t>
  </si>
  <si>
    <t>Scherpe, Mareen</t>
  </si>
  <si>
    <t>26:19</t>
  </si>
  <si>
    <t>Lutze, Vanessa</t>
  </si>
  <si>
    <t>Kalinauskaite, Egle</t>
  </si>
  <si>
    <t>Rentzsch, Angelika</t>
  </si>
  <si>
    <t>Lutze, Isabell</t>
  </si>
  <si>
    <t>26:23</t>
  </si>
  <si>
    <t>44:22</t>
  </si>
  <si>
    <t>König, Stephanie</t>
  </si>
  <si>
    <t>Friede, Sandra</t>
  </si>
  <si>
    <t>30:18</t>
  </si>
  <si>
    <t>OHC Bernstadt</t>
  </si>
  <si>
    <t>12:19</t>
  </si>
  <si>
    <t>Mersiowsky, Nadja</t>
  </si>
  <si>
    <t>Kirchhoff, Martina</t>
  </si>
  <si>
    <t>Miethe, Nicole</t>
  </si>
  <si>
    <t>Heinlein, Marie</t>
  </si>
  <si>
    <t>Haußig, Claudia</t>
  </si>
  <si>
    <t>Hackbarth, Steffi</t>
  </si>
  <si>
    <t>Schmidt, Maxi</t>
  </si>
  <si>
    <t>Jahnel, Rebecca</t>
  </si>
  <si>
    <t>Maiwald, Laura</t>
  </si>
  <si>
    <t>Stenke, Laura</t>
  </si>
  <si>
    <t>17:21</t>
  </si>
  <si>
    <t>Gruner, Nadine</t>
  </si>
  <si>
    <t>Zehler, Steffi</t>
  </si>
  <si>
    <t>Gruner, Isabell</t>
  </si>
  <si>
    <t>20:25</t>
  </si>
  <si>
    <t>Schumann, Conny</t>
  </si>
  <si>
    <t>Keller, Cindy</t>
  </si>
  <si>
    <t>19:24</t>
  </si>
  <si>
    <t>Kommnik, Jana</t>
  </si>
  <si>
    <t>OSTSACHSENLIGA FRAUEN</t>
  </si>
  <si>
    <t>SV RW Bad Muskau</t>
  </si>
  <si>
    <t>19:12</t>
  </si>
  <si>
    <t>Winkler, Anja</t>
  </si>
  <si>
    <t>Hubatsch, Jessica</t>
  </si>
  <si>
    <t>Nadebor, Manja</t>
  </si>
  <si>
    <t>Schmidt, Emely</t>
  </si>
  <si>
    <t>Brendel, Kristin</t>
  </si>
  <si>
    <t>Zeißler, Anne</t>
  </si>
  <si>
    <t>Pötschke, Nadine</t>
  </si>
  <si>
    <t>Mücke, Linda</t>
  </si>
  <si>
    <t>Heisch, Pia</t>
  </si>
  <si>
    <t>11:15</t>
  </si>
  <si>
    <t>Mlinzk, Susann</t>
  </si>
  <si>
    <t>Kellberg, Kerstin</t>
  </si>
  <si>
    <t>Pohl, Mary</t>
  </si>
  <si>
    <t>Kleint, Isabel</t>
  </si>
  <si>
    <t>Fabian, Laura</t>
  </si>
  <si>
    <t>16:18</t>
  </si>
  <si>
    <t>Ludwig, Evelyn</t>
  </si>
  <si>
    <t>18:33</t>
  </si>
  <si>
    <t>13:19</t>
  </si>
  <si>
    <t>18:30</t>
  </si>
  <si>
    <t>SG Oberlichtenau</t>
  </si>
  <si>
    <t>Mücklich, Bianca</t>
  </si>
  <si>
    <t>Guhr, Anika</t>
  </si>
  <si>
    <t>Moschke. Mandy</t>
  </si>
  <si>
    <t>Klingebiel, Anne</t>
  </si>
  <si>
    <t>Großmann, Anne</t>
  </si>
  <si>
    <t>Zschiedrich, Tina</t>
  </si>
  <si>
    <t>Träber, Nadine</t>
  </si>
  <si>
    <t>Röntzsch, Christiane</t>
  </si>
  <si>
    <t>Lottermann, Antje</t>
  </si>
  <si>
    <t>Mittag, Nicole</t>
  </si>
  <si>
    <t>Starke, Janine</t>
  </si>
  <si>
    <t>22:15</t>
  </si>
  <si>
    <t>Richter, Elisabeth</t>
  </si>
  <si>
    <t>Noack, Franziska</t>
  </si>
  <si>
    <t>32:30</t>
  </si>
  <si>
    <t>33:18</t>
  </si>
  <si>
    <t>Freudenberg, Leona</t>
  </si>
  <si>
    <t>Paditz, Nadine</t>
  </si>
  <si>
    <t>25:20</t>
  </si>
  <si>
    <t>Hallmann, Sandy</t>
  </si>
  <si>
    <t>23:29</t>
  </si>
  <si>
    <t>Kühnel, Jeniffer</t>
  </si>
  <si>
    <t>ß6.02.1999</t>
  </si>
  <si>
    <t>HSV 1923 Pulsnitz</t>
  </si>
  <si>
    <t>15:22</t>
  </si>
  <si>
    <t>Schimang, Heike</t>
  </si>
  <si>
    <t>Wimmer-Berndt, Katja</t>
  </si>
  <si>
    <t>Löschner, Nicole</t>
  </si>
  <si>
    <t>Schmidt, Nadine</t>
  </si>
  <si>
    <t>Gräfe, Maria</t>
  </si>
  <si>
    <t>Brückner, Sabine</t>
  </si>
  <si>
    <t>Glöß, Anja</t>
  </si>
  <si>
    <t>Thomas, Manja</t>
  </si>
  <si>
    <t>Weise, Dana</t>
  </si>
  <si>
    <t>König, Michelle</t>
  </si>
  <si>
    <t>22:24</t>
  </si>
  <si>
    <t>Jordan, Karen</t>
  </si>
  <si>
    <t>Mehlich, Dana</t>
  </si>
  <si>
    <t>23:26</t>
  </si>
  <si>
    <t>Haber, Isabelle</t>
  </si>
  <si>
    <t>Schimang, Linda</t>
  </si>
  <si>
    <t>Kay, Carolin</t>
  </si>
  <si>
    <t>21:16</t>
  </si>
  <si>
    <t>OSV Zittau</t>
  </si>
  <si>
    <t>30:19</t>
  </si>
  <si>
    <t>Frahm, Cindy</t>
  </si>
  <si>
    <t>Rönsch, Luise</t>
  </si>
  <si>
    <t>Meusel, Linda</t>
  </si>
  <si>
    <t xml:space="preserve"> 28.11.1997</t>
  </si>
  <si>
    <t>Herfurth, Stefanie</t>
  </si>
  <si>
    <t>Geißler, Valerie</t>
  </si>
  <si>
    <t>Schicht, Birgit</t>
  </si>
  <si>
    <t>Seibt, Janine</t>
  </si>
  <si>
    <t>36:16</t>
  </si>
  <si>
    <t>Pisdel, Alina-Maria</t>
  </si>
  <si>
    <t>Stollberg, Katrin</t>
  </si>
  <si>
    <t>18:16</t>
  </si>
  <si>
    <t>24:19</t>
  </si>
  <si>
    <t>Tschelak, Lena</t>
  </si>
  <si>
    <t>Voigt, Jessica</t>
  </si>
  <si>
    <r>
      <rPr>
        <b/>
        <sz val="14"/>
        <color indexed="8"/>
        <rFont val="Arial"/>
        <family val="0"/>
      </rPr>
      <t>Ostsachsenliga Frauen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</si>
</sst>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</numFmts>
  <fonts count="2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1"/>
      <color indexed="8"/>
      <name val="Arial"/>
      <family val="0"/>
    </font>
    <font>
      <sz val="10"/>
      <color indexed="23"/>
      <name val="Arial"/>
      <family val="0"/>
    </font>
    <font>
      <b/>
      <sz val="9"/>
      <color indexed="8"/>
      <name val="Arial"/>
      <family val="0"/>
    </font>
    <font>
      <sz val="10"/>
      <color indexed="33"/>
      <name val="Arial"/>
      <family val="0"/>
    </font>
    <font>
      <b/>
      <sz val="10"/>
      <color indexed="33"/>
      <name val="Arial"/>
      <family val="0"/>
    </font>
    <font>
      <sz val="9"/>
      <color indexed="32"/>
      <name val="Arial"/>
      <family val="0"/>
    </font>
    <font>
      <b/>
      <sz val="9"/>
      <color indexed="32"/>
      <name val="Arial"/>
      <family val="0"/>
    </font>
    <font>
      <sz val="9"/>
      <color indexed="37"/>
      <name val="Arial"/>
      <family val="0"/>
    </font>
    <font>
      <b/>
      <sz val="9"/>
      <color indexed="37"/>
      <name val="Arial"/>
      <family val="0"/>
    </font>
    <font>
      <b/>
      <sz val="12"/>
      <color indexed="8"/>
      <name val="Arial"/>
      <family val="0"/>
    </font>
    <font>
      <b/>
      <sz val="10"/>
      <color indexed="37"/>
      <name val="Arial"/>
      <family val="0"/>
    </font>
    <font>
      <b/>
      <sz val="11"/>
      <color indexed="37"/>
      <name val="Arial"/>
      <family val="0"/>
    </font>
  </fonts>
  <fills count="7">
    <fill>
      <patternFill/>
    </fill>
    <fill>
      <patternFill patternType="gray125"/>
    </fill>
    <fill>
      <patternFill patternType="mediumGray"/>
    </fill>
    <fill>
      <patternFill patternType="gray0625"/>
    </fill>
    <fill>
      <patternFill patternType="lightGray"/>
    </fill>
    <fill>
      <patternFill patternType="gray125">
        <fgColor indexed="11"/>
      </patternFill>
    </fill>
    <fill>
      <patternFill patternType="gray125">
        <fgColor indexed="3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164" fontId="0" fillId="0" borderId="0" xfId="0" applyAlignment="1">
      <alignment horizontal="right" vertical="center" textRotation="90"/>
    </xf>
    <xf numFmtId="0" fontId="0" fillId="0" borderId="0" xfId="0" applyAlignment="1">
      <alignment horizontal="right" vertical="center" textRotation="90"/>
    </xf>
    <xf numFmtId="0" fontId="0" fillId="0" borderId="0" xfId="0" applyAlignment="1">
      <alignment horizontal="center"/>
    </xf>
    <xf numFmtId="0" fontId="0" fillId="0" borderId="1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Alignment="1">
      <alignment horizontal="center"/>
    </xf>
    <xf numFmtId="0" fontId="0" fillId="0" borderId="2" xfId="0" applyAlignment="1">
      <alignment horizontal="center"/>
    </xf>
    <xf numFmtId="0" fontId="0" fillId="0" borderId="2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3" xfId="0" applyAlignment="1">
      <alignment horizontal="center"/>
    </xf>
    <xf numFmtId="0" fontId="0" fillId="0" borderId="4" xfId="0" applyAlignment="1">
      <alignment horizontal="center"/>
    </xf>
    <xf numFmtId="0" fontId="0" fillId="1" borderId="5" xfId="0" applyAlignment="1">
      <alignment horizontal="center" vertical="center"/>
    </xf>
    <xf numFmtId="0" fontId="0" fillId="0" borderId="6" xfId="0" applyAlignment="1">
      <alignment horizontal="center"/>
    </xf>
    <xf numFmtId="0" fontId="0" fillId="0" borderId="7" xfId="0" applyAlignment="1">
      <alignment horizontal="center"/>
    </xf>
    <xf numFmtId="0" fontId="0" fillId="0" borderId="8" xfId="0" applyAlignment="1">
      <alignment horizontal="center"/>
    </xf>
    <xf numFmtId="0" fontId="0" fillId="0" borderId="5" xfId="0" applyAlignment="1">
      <alignment horizontal="center"/>
    </xf>
    <xf numFmtId="0" fontId="0" fillId="1" borderId="8" xfId="0" applyAlignment="1">
      <alignment horizontal="left" vertical="center"/>
    </xf>
    <xf numFmtId="0" fontId="1" fillId="0" borderId="3" xfId="0" applyAlignment="1">
      <alignment vertical="center"/>
    </xf>
    <xf numFmtId="0" fontId="0" fillId="0" borderId="9" xfId="0" applyAlignment="1">
      <alignment/>
    </xf>
    <xf numFmtId="0" fontId="0" fillId="0" borderId="8" xfId="0" applyAlignment="1">
      <alignment/>
    </xf>
    <xf numFmtId="0" fontId="0" fillId="0" borderId="9" xfId="0" applyAlignment="1">
      <alignment/>
    </xf>
    <xf numFmtId="0" fontId="0" fillId="0" borderId="0" xfId="0" applyAlignment="1">
      <alignment horizontal="center" vertical="center"/>
    </xf>
    <xf numFmtId="0" fontId="2" fillId="2" borderId="1" xfId="0" applyAlignment="1">
      <alignment horizontal="center"/>
    </xf>
    <xf numFmtId="0" fontId="0" fillId="0" borderId="10" xfId="0" applyAlignment="1" quotePrefix="1">
      <alignment horizontal="center"/>
    </xf>
    <xf numFmtId="0" fontId="0" fillId="0" borderId="10" xfId="0" applyAlignment="1">
      <alignment horizontal="left" indent="1"/>
    </xf>
    <xf numFmtId="0" fontId="0" fillId="0" borderId="10" xfId="0" applyAlignment="1">
      <alignment horizontal="center"/>
    </xf>
    <xf numFmtId="165" fontId="0" fillId="0" borderId="10" xfId="0" applyAlignment="1">
      <alignment horizontal="center"/>
    </xf>
    <xf numFmtId="0" fontId="1" fillId="0" borderId="11" xfId="0" applyAlignment="1">
      <alignment horizontal="center"/>
    </xf>
    <xf numFmtId="0" fontId="0" fillId="0" borderId="12" xfId="0" applyAlignment="1" quotePrefix="1">
      <alignment horizontal="center"/>
    </xf>
    <xf numFmtId="0" fontId="0" fillId="0" borderId="10" xfId="0" applyAlignment="1">
      <alignment horizontal="left"/>
    </xf>
    <xf numFmtId="164" fontId="0" fillId="1" borderId="0" xfId="0" applyAlignment="1">
      <alignment horizontal="center" vertical="center" textRotation="90"/>
    </xf>
    <xf numFmtId="49" fontId="0" fillId="1" borderId="0" xfId="0" applyAlignment="1">
      <alignment horizontal="center" vertical="center" textRotation="90"/>
    </xf>
    <xf numFmtId="0" fontId="0" fillId="0" borderId="0" xfId="0" applyAlignment="1">
      <alignment horizontal="right"/>
    </xf>
    <xf numFmtId="0" fontId="4" fillId="0" borderId="0" xfId="0" applyAlignment="1">
      <alignment horizontal="center" vertical="center"/>
    </xf>
    <xf numFmtId="0" fontId="7" fillId="0" borderId="0" xfId="0" applyAlignment="1">
      <alignment/>
    </xf>
    <xf numFmtId="0" fontId="9" fillId="0" borderId="0" xfId="0" applyAlignment="1">
      <alignment horizontal="center"/>
    </xf>
    <xf numFmtId="0" fontId="8" fillId="0" borderId="0" xfId="0" applyAlignment="1">
      <alignment/>
    </xf>
    <xf numFmtId="0" fontId="10" fillId="0" borderId="0" xfId="0" applyAlignment="1">
      <alignment horizontal="center"/>
    </xf>
    <xf numFmtId="0" fontId="6" fillId="0" borderId="13" xfId="0" applyAlignment="1">
      <alignment/>
    </xf>
    <xf numFmtId="0" fontId="11" fillId="0" borderId="0" xfId="0" applyAlignment="1">
      <alignment/>
    </xf>
    <xf numFmtId="0" fontId="1" fillId="1" borderId="14" xfId="0" applyAlignment="1">
      <alignment horizontal="center" vertical="center"/>
    </xf>
    <xf numFmtId="0" fontId="1" fillId="0" borderId="10" xfId="0" applyAlignment="1">
      <alignment horizontal="center"/>
    </xf>
    <xf numFmtId="0" fontId="13" fillId="0" borderId="0" xfId="0" applyAlignment="1">
      <alignment/>
    </xf>
    <xf numFmtId="0" fontId="13" fillId="0" borderId="15" xfId="0" applyAlignment="1">
      <alignment/>
    </xf>
    <xf numFmtId="0" fontId="0" fillId="0" borderId="0" xfId="0" applyAlignment="1">
      <alignment/>
    </xf>
    <xf numFmtId="0" fontId="6" fillId="0" borderId="16" xfId="0" applyAlignment="1">
      <alignment horizontal="center"/>
    </xf>
    <xf numFmtId="0" fontId="6" fillId="0" borderId="11" xfId="0" applyAlignment="1">
      <alignment horizontal="center"/>
    </xf>
    <xf numFmtId="0" fontId="6" fillId="0" borderId="17" xfId="0" applyAlignment="1">
      <alignment horizontal="center"/>
    </xf>
    <xf numFmtId="2" fontId="6" fillId="0" borderId="18" xfId="0" applyAlignment="1">
      <alignment horizontal="right"/>
    </xf>
    <xf numFmtId="2" fontId="6" fillId="0" borderId="19" xfId="0" applyAlignment="1">
      <alignment horizontal="right"/>
    </xf>
    <xf numFmtId="2" fontId="6" fillId="0" borderId="20" xfId="0" applyAlignment="1">
      <alignment horizontal="right"/>
    </xf>
    <xf numFmtId="0" fontId="6" fillId="0" borderId="21" xfId="0" applyAlignment="1">
      <alignment horizontal="center"/>
    </xf>
    <xf numFmtId="2" fontId="6" fillId="0" borderId="22" xfId="0" applyAlignment="1">
      <alignment horizontal="right"/>
    </xf>
    <xf numFmtId="2" fontId="6" fillId="0" borderId="10" xfId="0" applyAlignment="1">
      <alignment horizontal="right"/>
    </xf>
    <xf numFmtId="2" fontId="6" fillId="0" borderId="21" xfId="0" applyAlignment="1">
      <alignment horizontal="right"/>
    </xf>
    <xf numFmtId="2" fontId="6" fillId="0" borderId="16" xfId="0" applyAlignment="1">
      <alignment horizontal="right"/>
    </xf>
    <xf numFmtId="2" fontId="6" fillId="0" borderId="11" xfId="0" applyAlignment="1">
      <alignment horizontal="right"/>
    </xf>
    <xf numFmtId="2" fontId="6" fillId="0" borderId="17" xfId="0" applyAlignment="1">
      <alignment horizontal="right"/>
    </xf>
    <xf numFmtId="0" fontId="15" fillId="0" borderId="23" xfId="0" applyAlignment="1">
      <alignment/>
    </xf>
    <xf numFmtId="0" fontId="6" fillId="0" borderId="18" xfId="0" applyAlignment="1">
      <alignment/>
    </xf>
    <xf numFmtId="0" fontId="6" fillId="0" borderId="19" xfId="0" applyAlignment="1">
      <alignment/>
    </xf>
    <xf numFmtId="2" fontId="14" fillId="0" borderId="20" xfId="0" applyAlignment="1">
      <alignment/>
    </xf>
    <xf numFmtId="0" fontId="14" fillId="0" borderId="18" xfId="0" applyAlignment="1">
      <alignment/>
    </xf>
    <xf numFmtId="0" fontId="14" fillId="0" borderId="19" xfId="0" applyAlignment="1">
      <alignment/>
    </xf>
    <xf numFmtId="0" fontId="6" fillId="0" borderId="24" xfId="0" applyAlignment="1">
      <alignment/>
    </xf>
    <xf numFmtId="2" fontId="6" fillId="0" borderId="25" xfId="0" applyAlignment="1">
      <alignment/>
    </xf>
    <xf numFmtId="0" fontId="18" fillId="3" borderId="26" xfId="0" applyAlignment="1">
      <alignment/>
    </xf>
    <xf numFmtId="0" fontId="18" fillId="3" borderId="27" xfId="0" applyAlignment="1">
      <alignment/>
    </xf>
    <xf numFmtId="2" fontId="18" fillId="3" borderId="28" xfId="0" applyAlignment="1">
      <alignment/>
    </xf>
    <xf numFmtId="0" fontId="20" fillId="3" borderId="16" xfId="0" applyAlignment="1">
      <alignment/>
    </xf>
    <xf numFmtId="0" fontId="20" fillId="3" borderId="11" xfId="0" applyAlignment="1">
      <alignment/>
    </xf>
    <xf numFmtId="2" fontId="20" fillId="3" borderId="17" xfId="0" applyAlignment="1">
      <alignment/>
    </xf>
    <xf numFmtId="0" fontId="6" fillId="0" borderId="0" xfId="0" applyAlignment="1">
      <alignment/>
    </xf>
    <xf numFmtId="2" fontId="6" fillId="0" borderId="0" xfId="0" applyAlignment="1">
      <alignment/>
    </xf>
    <xf numFmtId="2" fontId="0" fillId="0" borderId="0" xfId="0" applyAlignment="1">
      <alignment horizontal="center"/>
    </xf>
    <xf numFmtId="0" fontId="6" fillId="3" borderId="17" xfId="0" applyAlignment="1">
      <alignment horizontal="center"/>
    </xf>
    <xf numFmtId="0" fontId="6" fillId="0" borderId="29" xfId="0" applyAlignment="1">
      <alignment horizontal="center"/>
    </xf>
    <xf numFmtId="2" fontId="6" fillId="0" borderId="30" xfId="0" applyAlignment="1">
      <alignment horizontal="right"/>
    </xf>
    <xf numFmtId="2" fontId="6" fillId="0" borderId="12" xfId="0" applyAlignment="1">
      <alignment horizontal="right"/>
    </xf>
    <xf numFmtId="2" fontId="6" fillId="0" borderId="29" xfId="0" applyAlignment="1">
      <alignment horizontal="right"/>
    </xf>
    <xf numFmtId="0" fontId="6" fillId="0" borderId="31" xfId="0" applyAlignment="1">
      <alignment horizontal="center"/>
    </xf>
    <xf numFmtId="2" fontId="6" fillId="0" borderId="32" xfId="0" applyAlignment="1">
      <alignment horizontal="right"/>
    </xf>
    <xf numFmtId="2" fontId="6" fillId="0" borderId="33" xfId="0" applyAlignment="1">
      <alignment horizontal="right"/>
    </xf>
    <xf numFmtId="2" fontId="6" fillId="0" borderId="31" xfId="0" applyAlignment="1">
      <alignment horizontal="right"/>
    </xf>
    <xf numFmtId="0" fontId="8" fillId="0" borderId="34" xfId="0" applyAlignment="1">
      <alignment vertical="center"/>
    </xf>
    <xf numFmtId="0" fontId="5" fillId="1" borderId="34" xfId="0" applyAlignment="1" quotePrefix="1">
      <alignment horizontal="right" vertical="center"/>
    </xf>
    <xf numFmtId="0" fontId="5" fillId="0" borderId="34" xfId="0" applyAlignment="1">
      <alignment horizontal="left" vertical="center"/>
    </xf>
    <xf numFmtId="0" fontId="5" fillId="0" borderId="7" xfId="0" applyAlignment="1">
      <alignment horizontal="center" vertical="center"/>
    </xf>
    <xf numFmtId="0" fontId="3" fillId="4" borderId="35" xfId="0" applyAlignment="1">
      <alignment horizontal="center" vertical="center"/>
    </xf>
    <xf numFmtId="0" fontId="5" fillId="0" borderId="6" xfId="0" applyAlignment="1">
      <alignment horizontal="center" vertical="center"/>
    </xf>
    <xf numFmtId="0" fontId="3" fillId="1" borderId="14" xfId="0" applyAlignment="1">
      <alignment horizontal="center" vertical="center"/>
    </xf>
    <xf numFmtId="0" fontId="5" fillId="0" borderId="10" xfId="0" applyAlignment="1">
      <alignment horizontal="center" vertical="center"/>
    </xf>
    <xf numFmtId="0" fontId="5" fillId="0" borderId="19" xfId="0" applyAlignment="1">
      <alignment horizontal="center" vertical="center"/>
    </xf>
    <xf numFmtId="0" fontId="5" fillId="0" borderId="36" xfId="0" applyAlignment="1">
      <alignment horizontal="center" vertical="center"/>
    </xf>
    <xf numFmtId="0" fontId="5" fillId="0" borderId="37" xfId="0" applyAlignment="1">
      <alignment horizontal="center" vertical="center"/>
    </xf>
    <xf numFmtId="0" fontId="5" fillId="0" borderId="38" xfId="0" applyAlignment="1">
      <alignment horizontal="center" vertical="center"/>
    </xf>
    <xf numFmtId="0" fontId="5" fillId="0" borderId="39" xfId="0" applyAlignment="1">
      <alignment horizontal="center" vertical="center"/>
    </xf>
    <xf numFmtId="0" fontId="3" fillId="1" borderId="10" xfId="0" applyAlignment="1">
      <alignment horizontal="center" textRotation="90" wrapText="1" indent="1"/>
    </xf>
    <xf numFmtId="0" fontId="3" fillId="1" borderId="10" xfId="0" applyAlignment="1" quotePrefix="1">
      <alignment horizontal="center" textRotation="90" wrapText="1" indent="1"/>
    </xf>
    <xf numFmtId="0" fontId="3" fillId="4" borderId="40" xfId="0" applyAlignment="1">
      <alignment horizontal="center" vertical="center"/>
    </xf>
    <xf numFmtId="0" fontId="3" fillId="1" borderId="37" xfId="0" applyAlignment="1">
      <alignment horizontal="center" textRotation="90" wrapText="1" indent="1"/>
    </xf>
    <xf numFmtId="0" fontId="5" fillId="0" borderId="41" xfId="0" applyAlignment="1">
      <alignment horizontal="center" vertical="center"/>
    </xf>
    <xf numFmtId="0" fontId="3" fillId="4" borderId="42" xfId="0" applyAlignment="1">
      <alignment horizontal="center" vertical="center"/>
    </xf>
    <xf numFmtId="0" fontId="3" fillId="4" borderId="43" xfId="0" applyAlignment="1">
      <alignment horizontal="center" vertical="center"/>
    </xf>
    <xf numFmtId="0" fontId="3" fillId="1" borderId="44" xfId="0" applyAlignment="1" quotePrefix="1">
      <alignment horizontal="center" textRotation="90" wrapText="1" indent="1"/>
    </xf>
    <xf numFmtId="0" fontId="3" fillId="1" borderId="21" xfId="0" applyAlignment="1">
      <alignment horizontal="center" textRotation="90" wrapText="1" indent="1"/>
    </xf>
    <xf numFmtId="0" fontId="8" fillId="0" borderId="0" xfId="0" applyAlignment="1">
      <alignment horizontal="center"/>
    </xf>
    <xf numFmtId="14" fontId="6" fillId="0" borderId="21" xfId="0" applyAlignment="1">
      <alignment horizontal="right"/>
    </xf>
    <xf numFmtId="14" fontId="6" fillId="0" borderId="22" xfId="0" applyAlignment="1">
      <alignment horizontal="center"/>
    </xf>
    <xf numFmtId="14" fontId="6" fillId="3" borderId="16" xfId="0" applyAlignment="1">
      <alignment horizontal="center"/>
    </xf>
    <xf numFmtId="0" fontId="5" fillId="0" borderId="21" xfId="0" applyAlignment="1">
      <alignment horizontal="center" vertical="center"/>
    </xf>
    <xf numFmtId="0" fontId="3" fillId="4" borderId="45" xfId="0" applyAlignment="1">
      <alignment horizontal="center" vertical="center"/>
    </xf>
    <xf numFmtId="0" fontId="5" fillId="0" borderId="20" xfId="0" applyAlignment="1">
      <alignment horizontal="center" vertical="center"/>
    </xf>
    <xf numFmtId="14" fontId="0" fillId="0" borderId="0" xfId="0" applyAlignment="1">
      <alignment vertical="center"/>
    </xf>
    <xf numFmtId="14" fontId="0" fillId="0" borderId="0" xfId="0" applyAlignment="1">
      <alignment horizontal="center"/>
    </xf>
    <xf numFmtId="14" fontId="0" fillId="0" borderId="0" xfId="0" applyAlignment="1">
      <alignment horizontal="center"/>
    </xf>
    <xf numFmtId="0" fontId="0" fillId="0" borderId="8" xfId="0" applyAlignment="1">
      <alignment horizontal="left" vertical="center"/>
    </xf>
    <xf numFmtId="0" fontId="0" fillId="0" borderId="5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4" xfId="0" applyAlignment="1">
      <alignment horizontal="left" vertical="center" wrapText="1"/>
    </xf>
    <xf numFmtId="0" fontId="16" fillId="0" borderId="0" xfId="0" applyAlignment="1">
      <alignment horizontal="center"/>
    </xf>
    <xf numFmtId="0" fontId="0" fillId="5" borderId="0" xfId="0" applyAlignment="1">
      <alignment/>
    </xf>
    <xf numFmtId="0" fontId="3" fillId="5" borderId="0" xfId="0" applyAlignment="1">
      <alignment horizontal="left"/>
    </xf>
    <xf numFmtId="0" fontId="0" fillId="5" borderId="0" xfId="0" applyAlignment="1">
      <alignment horizontal="center"/>
    </xf>
    <xf numFmtId="14" fontId="6" fillId="0" borderId="18" xfId="0" applyAlignment="1">
      <alignment horizontal="center"/>
    </xf>
    <xf numFmtId="0" fontId="6" fillId="0" borderId="20" xfId="0" applyAlignment="1">
      <alignment horizontal="center"/>
    </xf>
    <xf numFmtId="0" fontId="10" fillId="0" borderId="0" xfId="0" applyAlignment="1">
      <alignment/>
    </xf>
    <xf numFmtId="0" fontId="9" fillId="0" borderId="0" xfId="0" applyAlignment="1">
      <alignment horizontal="left"/>
    </xf>
    <xf numFmtId="0" fontId="0" fillId="0" borderId="1" xfId="0" applyFont="1" applyAlignment="1">
      <alignment horizontal="center"/>
    </xf>
    <xf numFmtId="0" fontId="0" fillId="0" borderId="8" xfId="0" applyFont="1" applyAlignment="1">
      <alignment/>
    </xf>
    <xf numFmtId="0" fontId="0" fillId="0" borderId="0" xfId="0" applyFill="1" applyBorder="1" applyAlignment="1" applyProtection="1">
      <alignment horizontal="center"/>
      <protection/>
    </xf>
    <xf numFmtId="49" fontId="0" fillId="1" borderId="0" xfId="0" applyFont="1" applyAlignment="1">
      <alignment horizontal="center" vertical="center" textRotation="90"/>
    </xf>
    <xf numFmtId="49" fontId="0" fillId="1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164" fontId="0" fillId="1" borderId="0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/>
    </xf>
    <xf numFmtId="14" fontId="0" fillId="0" borderId="0" xfId="0" applyFont="1" applyAlignment="1">
      <alignment horizontal="center"/>
    </xf>
    <xf numFmtId="0" fontId="5" fillId="0" borderId="34" xfId="0" applyFont="1" applyAlignment="1">
      <alignment horizontal="left" vertical="center"/>
    </xf>
    <xf numFmtId="0" fontId="5" fillId="0" borderId="46" xfId="0" applyFont="1" applyAlignment="1">
      <alignment horizontal="left" vertical="center"/>
    </xf>
    <xf numFmtId="0" fontId="5" fillId="0" borderId="8" xfId="0" applyFill="1" applyBorder="1" applyAlignment="1">
      <alignment horizontal="center" vertical="center"/>
    </xf>
    <xf numFmtId="0" fontId="0" fillId="0" borderId="47" xfId="0" applyAlignment="1">
      <alignment/>
    </xf>
    <xf numFmtId="0" fontId="10" fillId="0" borderId="0" xfId="0" applyAlignment="1">
      <alignment horizontal="center" wrapText="1"/>
    </xf>
    <xf numFmtId="0" fontId="10" fillId="0" borderId="0" xfId="0" applyAlignment="1">
      <alignment horizontal="center"/>
    </xf>
    <xf numFmtId="0" fontId="21" fillId="0" borderId="48" xfId="0" applyAlignment="1">
      <alignment horizontal="center" vertical="center"/>
    </xf>
    <xf numFmtId="0" fontId="21" fillId="0" borderId="36" xfId="0" applyAlignment="1">
      <alignment horizontal="center" vertical="center"/>
    </xf>
    <xf numFmtId="0" fontId="21" fillId="0" borderId="38" xfId="0" applyAlignment="1">
      <alignment horizontal="center" vertical="center"/>
    </xf>
    <xf numFmtId="0" fontId="12" fillId="1" borderId="19" xfId="0" applyAlignment="1">
      <alignment horizontal="center" textRotation="90" wrapText="1" indent="1"/>
    </xf>
    <xf numFmtId="0" fontId="3" fillId="0" borderId="0" xfId="0" applyFont="1" applyAlignment="1">
      <alignment vertical="center"/>
    </xf>
    <xf numFmtId="0" fontId="0" fillId="0" borderId="2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Alignment="1">
      <alignment vertical="center"/>
    </xf>
    <xf numFmtId="0" fontId="3" fillId="0" borderId="2" xfId="0" applyFont="1" applyAlignment="1">
      <alignment vertical="center"/>
    </xf>
    <xf numFmtId="0" fontId="3" fillId="5" borderId="0" xfId="0" applyAlignment="1">
      <alignment/>
    </xf>
    <xf numFmtId="0" fontId="0" fillId="5" borderId="0" xfId="0" applyAlignment="1">
      <alignment/>
    </xf>
    <xf numFmtId="0" fontId="0" fillId="0" borderId="0" xfId="0" applyAlignment="1">
      <alignment/>
    </xf>
    <xf numFmtId="0" fontId="10" fillId="0" borderId="0" xfId="0" applyAlignment="1">
      <alignment horizontal="center" vertical="center"/>
    </xf>
    <xf numFmtId="0" fontId="11" fillId="0" borderId="0" xfId="0" applyAlignment="1">
      <alignment/>
    </xf>
    <xf numFmtId="0" fontId="1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Alignment="1">
      <alignment horizontal="center"/>
    </xf>
    <xf numFmtId="0" fontId="9" fillId="0" borderId="0" xfId="0" applyAlignment="1">
      <alignment horizontal="center" vertical="center"/>
    </xf>
    <xf numFmtId="0" fontId="3" fillId="5" borderId="0" xfId="0" applyAlignment="1">
      <alignment horizontal="left"/>
    </xf>
    <xf numFmtId="0" fontId="0" fillId="5" borderId="0" xfId="0" applyAlignment="1">
      <alignment horizontal="center"/>
    </xf>
    <xf numFmtId="0" fontId="0" fillId="6" borderId="0" xfId="0" applyAlignment="1" quotePrefix="1">
      <alignment/>
    </xf>
    <xf numFmtId="0" fontId="0" fillId="6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1" borderId="36" xfId="0" applyAlignment="1">
      <alignment horizontal="center" textRotation="90" wrapText="1" indent="1"/>
    </xf>
    <xf numFmtId="0" fontId="0" fillId="0" borderId="37" xfId="0" applyAlignment="1">
      <alignment/>
    </xf>
    <xf numFmtId="0" fontId="3" fillId="1" borderId="14" xfId="0" applyAlignment="1">
      <alignment horizontal="center" vertical="center" wrapText="1"/>
    </xf>
    <xf numFmtId="0" fontId="0" fillId="0" borderId="10" xfId="0" applyAlignment="1">
      <alignment/>
    </xf>
    <xf numFmtId="0" fontId="19" fillId="3" borderId="16" xfId="0" applyAlignment="1">
      <alignment/>
    </xf>
    <xf numFmtId="0" fontId="19" fillId="3" borderId="17" xfId="0" applyAlignment="1">
      <alignment/>
    </xf>
    <xf numFmtId="0" fontId="6" fillId="0" borderId="18" xfId="0" applyAlignment="1">
      <alignment horizontal="center" vertical="center"/>
    </xf>
    <xf numFmtId="0" fontId="6" fillId="0" borderId="16" xfId="0" applyAlignment="1">
      <alignment horizontal="center" vertical="center"/>
    </xf>
    <xf numFmtId="0" fontId="6" fillId="0" borderId="20" xfId="0" applyAlignment="1">
      <alignment horizontal="center" vertical="center"/>
    </xf>
    <xf numFmtId="0" fontId="6" fillId="0" borderId="17" xfId="0" applyAlignment="1">
      <alignment horizontal="center" vertical="center"/>
    </xf>
    <xf numFmtId="0" fontId="6" fillId="0" borderId="13" xfId="0" applyAlignment="1">
      <alignment/>
    </xf>
    <xf numFmtId="0" fontId="6" fillId="0" borderId="25" xfId="0" applyAlignment="1">
      <alignment/>
    </xf>
    <xf numFmtId="0" fontId="17" fillId="3" borderId="26" xfId="0" applyAlignment="1">
      <alignment/>
    </xf>
    <xf numFmtId="0" fontId="17" fillId="3" borderId="28" xfId="0" applyAlignment="1">
      <alignment/>
    </xf>
    <xf numFmtId="0" fontId="14" fillId="0" borderId="18" xfId="0" applyAlignment="1">
      <alignment horizontal="center"/>
    </xf>
    <xf numFmtId="0" fontId="14" fillId="0" borderId="19" xfId="0" applyAlignment="1">
      <alignment horizontal="center"/>
    </xf>
    <xf numFmtId="0" fontId="14" fillId="0" borderId="20" xfId="0" applyAlignment="1">
      <alignment horizontal="center"/>
    </xf>
    <xf numFmtId="0" fontId="5" fillId="0" borderId="0" xfId="0" applyFill="1" applyBorder="1" applyAlignment="1">
      <alignment horizontal="center" vertical="center"/>
    </xf>
    <xf numFmtId="0" fontId="5" fillId="1" borderId="34" xfId="0" applyFont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1"/>
  <sheetViews>
    <sheetView workbookViewId="0" topLeftCell="A259">
      <pane xSplit="5" topLeftCell="F1" activePane="topRight" state="frozen"/>
      <selection pane="topLeft" activeCell="A1" sqref="A1"/>
      <selection pane="topRight" activeCell="I287" sqref="I287"/>
    </sheetView>
  </sheetViews>
  <sheetFormatPr defaultColWidth="10.140625" defaultRowHeight="12.75"/>
  <cols>
    <col min="1" max="1" width="3.57421875" style="3" customWidth="1"/>
    <col min="2" max="2" width="24.8515625" style="0" customWidth="1"/>
    <col min="3" max="3" width="10.140625" style="3" customWidth="1"/>
    <col min="4" max="4" width="3.57421875" style="3" customWidth="1"/>
    <col min="5" max="5" width="4.140625" style="3" bestFit="1" customWidth="1"/>
    <col min="6" max="27" width="3.00390625" style="0" customWidth="1"/>
    <col min="28" max="28" width="2.57421875" style="0" customWidth="1"/>
    <col min="29" max="29" width="3.57421875" style="0" customWidth="1"/>
  </cols>
  <sheetData>
    <row r="1" spans="1:28" ht="12.75">
      <c r="A1" s="7"/>
      <c r="B1" s="154" t="s">
        <v>381</v>
      </c>
      <c r="C1" s="150"/>
      <c r="D1" s="11"/>
      <c r="E1" s="12"/>
      <c r="F1" s="7">
        <v>1</v>
      </c>
      <c r="G1" s="7">
        <v>2</v>
      </c>
      <c r="H1" s="7">
        <v>3</v>
      </c>
      <c r="I1" s="7">
        <v>4</v>
      </c>
      <c r="J1" s="7">
        <v>5</v>
      </c>
      <c r="K1" s="7">
        <v>6</v>
      </c>
      <c r="L1" s="7">
        <v>7</v>
      </c>
      <c r="M1" s="7">
        <v>8</v>
      </c>
      <c r="N1" s="7">
        <v>9</v>
      </c>
      <c r="O1" s="7">
        <v>10</v>
      </c>
      <c r="P1" s="7">
        <v>11</v>
      </c>
      <c r="Q1" s="7">
        <v>12</v>
      </c>
      <c r="R1" s="7">
        <v>13</v>
      </c>
      <c r="S1" s="7">
        <v>14</v>
      </c>
      <c r="T1" s="7">
        <v>15</v>
      </c>
      <c r="U1" s="7">
        <v>16</v>
      </c>
      <c r="V1" s="7">
        <v>17</v>
      </c>
      <c r="W1" s="7">
        <v>18</v>
      </c>
      <c r="X1" s="7">
        <v>19</v>
      </c>
      <c r="Y1" s="7">
        <v>20</v>
      </c>
      <c r="Z1" s="7">
        <v>21</v>
      </c>
      <c r="AA1" s="7">
        <v>22</v>
      </c>
      <c r="AB1" s="3"/>
    </row>
    <row r="2" spans="1:33" ht="42.75">
      <c r="A2" s="3">
        <v>1</v>
      </c>
      <c r="B2" s="151"/>
      <c r="C2" s="152"/>
      <c r="D2" s="18" t="s">
        <v>1</v>
      </c>
      <c r="E2" s="13"/>
      <c r="F2" s="32">
        <v>42252</v>
      </c>
      <c r="G2" s="32">
        <v>42259</v>
      </c>
      <c r="H2" s="32">
        <v>42274</v>
      </c>
      <c r="I2" s="136">
        <v>42301</v>
      </c>
      <c r="J2" s="136">
        <v>42308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1"/>
      <c r="AD2" s="123" t="s">
        <v>2</v>
      </c>
      <c r="AE2" s="123"/>
      <c r="AF2" s="123"/>
      <c r="AG2" s="123"/>
    </row>
    <row r="3" spans="1:28" ht="12.75">
      <c r="A3" s="4"/>
      <c r="B3" s="34" t="s">
        <v>3</v>
      </c>
      <c r="C3" s="130" t="s">
        <v>382</v>
      </c>
      <c r="D3" s="118" t="s">
        <v>5</v>
      </c>
      <c r="E3" s="119"/>
      <c r="F3" s="120">
        <v>1</v>
      </c>
      <c r="G3" s="120">
        <v>6</v>
      </c>
      <c r="H3" s="120">
        <v>11</v>
      </c>
      <c r="I3" s="135">
        <v>18</v>
      </c>
      <c r="J3" s="135">
        <v>21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2"/>
    </row>
    <row r="4" spans="2:28" ht="29.25">
      <c r="B4" s="19" t="s">
        <v>6</v>
      </c>
      <c r="D4" s="18" t="s">
        <v>7</v>
      </c>
      <c r="E4" s="13"/>
      <c r="F4" s="133" t="s">
        <v>384</v>
      </c>
      <c r="G4" s="133" t="s">
        <v>392</v>
      </c>
      <c r="H4" s="133" t="s">
        <v>394</v>
      </c>
      <c r="I4" s="134" t="s">
        <v>395</v>
      </c>
      <c r="J4" s="134" t="s">
        <v>398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2"/>
    </row>
    <row r="5" spans="1:28" ht="12.75">
      <c r="A5" s="4"/>
      <c r="B5" s="20" t="s">
        <v>8</v>
      </c>
      <c r="C5" s="4" t="s">
        <v>9</v>
      </c>
      <c r="D5" s="14" t="s">
        <v>10</v>
      </c>
      <c r="E5" s="15" t="s">
        <v>11</v>
      </c>
      <c r="F5" s="24">
        <f aca="true" t="shared" si="0" ref="F5:AA5">SUM(F6:F30)</f>
        <v>20</v>
      </c>
      <c r="G5" s="24">
        <f t="shared" si="0"/>
        <v>19</v>
      </c>
      <c r="H5" s="24">
        <f t="shared" si="0"/>
        <v>19</v>
      </c>
      <c r="I5" s="24">
        <f t="shared" si="0"/>
        <v>16</v>
      </c>
      <c r="J5" s="24">
        <f t="shared" si="0"/>
        <v>23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0</v>
      </c>
      <c r="Z5" s="24">
        <f t="shared" si="0"/>
        <v>0</v>
      </c>
      <c r="AA5" s="24">
        <f t="shared" si="0"/>
        <v>0</v>
      </c>
      <c r="AB5" s="3"/>
    </row>
    <row r="6" spans="1:28" ht="12.75">
      <c r="A6" s="3">
        <v>1</v>
      </c>
      <c r="B6" s="131" t="s">
        <v>383</v>
      </c>
      <c r="C6" s="117">
        <v>30725</v>
      </c>
      <c r="D6" s="16">
        <v>5</v>
      </c>
      <c r="E6" s="17">
        <v>5</v>
      </c>
      <c r="F6" s="132">
        <v>2</v>
      </c>
      <c r="G6" s="132">
        <v>0</v>
      </c>
      <c r="H6" s="132">
        <v>2</v>
      </c>
      <c r="I6" s="132">
        <v>0</v>
      </c>
      <c r="J6" s="132">
        <v>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/>
    </row>
    <row r="7" spans="1:28" ht="12.75">
      <c r="A7" s="3">
        <v>2</v>
      </c>
      <c r="B7" s="131" t="s">
        <v>385</v>
      </c>
      <c r="C7" s="117">
        <v>26417</v>
      </c>
      <c r="D7" s="16">
        <v>4</v>
      </c>
      <c r="E7" s="17">
        <v>9</v>
      </c>
      <c r="F7" s="132">
        <v>3</v>
      </c>
      <c r="G7" s="5"/>
      <c r="H7" s="132">
        <v>1</v>
      </c>
      <c r="I7" s="132">
        <v>1</v>
      </c>
      <c r="J7" s="132">
        <v>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/>
    </row>
    <row r="8" spans="1:28" ht="12.75">
      <c r="A8" s="3">
        <v>3</v>
      </c>
      <c r="B8" s="131" t="s">
        <v>386</v>
      </c>
      <c r="C8" s="117">
        <v>30687</v>
      </c>
      <c r="D8" s="16">
        <v>5</v>
      </c>
      <c r="E8" s="17">
        <v>4</v>
      </c>
      <c r="F8" s="132">
        <v>0</v>
      </c>
      <c r="G8" s="132">
        <v>1</v>
      </c>
      <c r="H8" s="132">
        <v>1</v>
      </c>
      <c r="I8" s="132">
        <v>1</v>
      </c>
      <c r="J8" s="132">
        <v>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/>
    </row>
    <row r="9" spans="1:28" ht="12.75">
      <c r="A9" s="3">
        <v>4</v>
      </c>
      <c r="B9" s="131" t="s">
        <v>387</v>
      </c>
      <c r="C9" s="117">
        <v>31948</v>
      </c>
      <c r="D9" s="16">
        <v>5</v>
      </c>
      <c r="E9" s="17">
        <f aca="true" t="shared" si="1" ref="E9:E30">SUM(F9:AA9)</f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/>
    </row>
    <row r="10" spans="1:28" ht="12.75">
      <c r="A10" s="3">
        <v>5</v>
      </c>
      <c r="B10" s="131" t="s">
        <v>388</v>
      </c>
      <c r="C10" s="117">
        <v>30542</v>
      </c>
      <c r="D10" s="16">
        <v>3</v>
      </c>
      <c r="E10" s="17">
        <v>9</v>
      </c>
      <c r="F10" s="132">
        <v>2</v>
      </c>
      <c r="G10" s="132">
        <v>2</v>
      </c>
      <c r="H10" s="5"/>
      <c r="I10" s="132">
        <v>1</v>
      </c>
      <c r="J10" s="132">
        <v>4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/>
    </row>
    <row r="11" spans="1:28" ht="12.75">
      <c r="A11" s="3">
        <v>6</v>
      </c>
      <c r="B11" s="131" t="s">
        <v>389</v>
      </c>
      <c r="C11" s="117">
        <v>28812</v>
      </c>
      <c r="D11" s="16">
        <v>3</v>
      </c>
      <c r="E11" s="17">
        <v>5</v>
      </c>
      <c r="F11" s="132">
        <v>2</v>
      </c>
      <c r="G11" s="132">
        <v>2</v>
      </c>
      <c r="H11" s="5"/>
      <c r="I11" s="132">
        <v>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3"/>
    </row>
    <row r="12" spans="1:28" ht="12.75">
      <c r="A12" s="3">
        <v>7</v>
      </c>
      <c r="B12" s="131" t="s">
        <v>390</v>
      </c>
      <c r="C12" s="117">
        <v>32660</v>
      </c>
      <c r="D12" s="16">
        <v>5</v>
      </c>
      <c r="E12" s="17">
        <v>30</v>
      </c>
      <c r="F12" s="132">
        <v>6</v>
      </c>
      <c r="G12" s="132">
        <v>7</v>
      </c>
      <c r="H12" s="132">
        <v>4</v>
      </c>
      <c r="I12" s="132">
        <v>5</v>
      </c>
      <c r="J12" s="132">
        <v>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3"/>
    </row>
    <row r="13" spans="1:28" ht="12.75">
      <c r="A13" s="3">
        <v>8</v>
      </c>
      <c r="B13" s="131" t="s">
        <v>391</v>
      </c>
      <c r="C13" s="117">
        <v>28885</v>
      </c>
      <c r="D13" s="16">
        <v>5</v>
      </c>
      <c r="E13" s="17">
        <v>25</v>
      </c>
      <c r="F13" s="132">
        <v>5</v>
      </c>
      <c r="G13" s="132">
        <v>5</v>
      </c>
      <c r="H13" s="132">
        <v>9</v>
      </c>
      <c r="I13" s="132">
        <v>1</v>
      </c>
      <c r="J13" s="132">
        <v>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/>
    </row>
    <row r="14" spans="1:28" ht="12.75">
      <c r="A14" s="3">
        <v>9</v>
      </c>
      <c r="B14" s="131" t="s">
        <v>393</v>
      </c>
      <c r="C14" s="117">
        <v>28377</v>
      </c>
      <c r="D14" s="16">
        <v>4</v>
      </c>
      <c r="E14" s="17">
        <v>4</v>
      </c>
      <c r="F14" s="132"/>
      <c r="G14" s="132">
        <v>2</v>
      </c>
      <c r="H14" s="132">
        <v>2</v>
      </c>
      <c r="I14" s="132">
        <v>0</v>
      </c>
      <c r="J14" s="132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/>
    </row>
    <row r="15" spans="1:28" ht="12.75">
      <c r="A15" s="3">
        <v>10</v>
      </c>
      <c r="B15" s="131" t="s">
        <v>396</v>
      </c>
      <c r="C15" s="117">
        <v>27766</v>
      </c>
      <c r="D15" s="16">
        <f aca="true" t="shared" si="2" ref="D15:D30">COUNTA(F15:AA15)</f>
        <v>1</v>
      </c>
      <c r="E15" s="17">
        <f t="shared" si="1"/>
        <v>5</v>
      </c>
      <c r="F15" s="5"/>
      <c r="G15" s="5"/>
      <c r="H15" s="5"/>
      <c r="I15" s="132">
        <v>5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/>
    </row>
    <row r="16" spans="1:28" ht="12.75">
      <c r="A16" s="3">
        <v>11</v>
      </c>
      <c r="B16" s="131" t="s">
        <v>397</v>
      </c>
      <c r="C16" s="117">
        <v>26632</v>
      </c>
      <c r="D16" s="16">
        <f t="shared" si="2"/>
        <v>1</v>
      </c>
      <c r="E16" s="17">
        <f t="shared" si="1"/>
        <v>1</v>
      </c>
      <c r="F16" s="5"/>
      <c r="G16" s="5"/>
      <c r="H16" s="5"/>
      <c r="I16" s="132">
        <v>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/>
    </row>
    <row r="17" spans="1:28" ht="12.75">
      <c r="A17" s="3">
        <v>12</v>
      </c>
      <c r="B17" s="21"/>
      <c r="C17" s="117"/>
      <c r="D17" s="16">
        <f t="shared" si="2"/>
        <v>0</v>
      </c>
      <c r="E17" s="17">
        <f t="shared" si="1"/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3"/>
    </row>
    <row r="18" spans="1:28" ht="12.75">
      <c r="A18" s="3">
        <v>13</v>
      </c>
      <c r="B18" s="21"/>
      <c r="C18" s="117"/>
      <c r="D18" s="16">
        <f t="shared" si="2"/>
        <v>0</v>
      </c>
      <c r="E18" s="17">
        <f t="shared" si="1"/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3"/>
    </row>
    <row r="19" spans="1:28" ht="12.75">
      <c r="A19" s="3">
        <v>14</v>
      </c>
      <c r="B19" s="21"/>
      <c r="C19" s="117"/>
      <c r="D19" s="16">
        <f t="shared" si="2"/>
        <v>0</v>
      </c>
      <c r="E19" s="17">
        <f t="shared" si="1"/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/>
    </row>
    <row r="20" spans="1:28" ht="12.75">
      <c r="A20" s="3">
        <v>15</v>
      </c>
      <c r="B20" s="21"/>
      <c r="C20" s="117"/>
      <c r="D20" s="16">
        <f t="shared" si="2"/>
        <v>0</v>
      </c>
      <c r="E20" s="17">
        <f t="shared" si="1"/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/>
    </row>
    <row r="21" spans="1:28" ht="12.75">
      <c r="A21" s="3">
        <v>16</v>
      </c>
      <c r="B21" s="21"/>
      <c r="C21" s="117"/>
      <c r="D21" s="16">
        <f t="shared" si="2"/>
        <v>0</v>
      </c>
      <c r="E21" s="17">
        <f t="shared" si="1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/>
    </row>
    <row r="22" spans="1:28" ht="12.75">
      <c r="A22" s="3">
        <v>17</v>
      </c>
      <c r="B22" s="21"/>
      <c r="C22" s="117"/>
      <c r="D22" s="16">
        <f t="shared" si="2"/>
        <v>0</v>
      </c>
      <c r="E22" s="17">
        <f t="shared" si="1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/>
    </row>
    <row r="23" spans="1:28" ht="12.75">
      <c r="A23" s="3">
        <v>18</v>
      </c>
      <c r="B23" s="21"/>
      <c r="C23" s="117"/>
      <c r="D23" s="16">
        <f t="shared" si="2"/>
        <v>0</v>
      </c>
      <c r="E23" s="17">
        <f t="shared" si="1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/>
    </row>
    <row r="24" spans="1:28" ht="12.75">
      <c r="A24" s="3">
        <v>19</v>
      </c>
      <c r="B24" s="21"/>
      <c r="C24" s="117"/>
      <c r="D24" s="16">
        <f t="shared" si="2"/>
        <v>0</v>
      </c>
      <c r="E24" s="17">
        <f t="shared" si="1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/>
    </row>
    <row r="25" spans="1:28" ht="12.75">
      <c r="A25" s="3">
        <v>20</v>
      </c>
      <c r="B25" s="21"/>
      <c r="C25" s="117"/>
      <c r="D25" s="16">
        <f t="shared" si="2"/>
        <v>0</v>
      </c>
      <c r="E25" s="17">
        <f t="shared" si="1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3"/>
    </row>
    <row r="26" spans="1:28" ht="12.75">
      <c r="A26" s="3">
        <v>21</v>
      </c>
      <c r="B26" s="21"/>
      <c r="C26" s="117"/>
      <c r="D26" s="16">
        <f t="shared" si="2"/>
        <v>0</v>
      </c>
      <c r="E26" s="17">
        <f t="shared" si="1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3"/>
    </row>
    <row r="27" spans="1:28" ht="12.75">
      <c r="A27" s="3">
        <v>22</v>
      </c>
      <c r="B27" s="21"/>
      <c r="C27" s="117"/>
      <c r="D27" s="16">
        <f t="shared" si="2"/>
        <v>0</v>
      </c>
      <c r="E27" s="17">
        <f t="shared" si="1"/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3"/>
    </row>
    <row r="28" spans="1:28" ht="12.75">
      <c r="A28" s="3">
        <v>23</v>
      </c>
      <c r="B28" s="21"/>
      <c r="C28" s="117"/>
      <c r="D28" s="16">
        <f t="shared" si="2"/>
        <v>0</v>
      </c>
      <c r="E28" s="17">
        <f t="shared" si="1"/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3"/>
    </row>
    <row r="29" spans="1:28" ht="12.75">
      <c r="A29" s="3">
        <v>24</v>
      </c>
      <c r="B29" s="21"/>
      <c r="C29" s="117"/>
      <c r="D29" s="16">
        <f t="shared" si="2"/>
        <v>0</v>
      </c>
      <c r="E29" s="17">
        <f t="shared" si="1"/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3"/>
    </row>
    <row r="30" spans="1:28" ht="12.75">
      <c r="A30" s="3">
        <v>25</v>
      </c>
      <c r="B30" s="21"/>
      <c r="C30" s="117" t="s">
        <v>12</v>
      </c>
      <c r="D30" s="16">
        <f t="shared" si="2"/>
        <v>0</v>
      </c>
      <c r="E30" s="17">
        <f t="shared" si="1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3"/>
    </row>
    <row r="31" spans="1:28" ht="12.75">
      <c r="A31" s="7"/>
      <c r="B31" s="154" t="s">
        <v>399</v>
      </c>
      <c r="C31" s="150"/>
      <c r="D31" s="11"/>
      <c r="E31" s="12"/>
      <c r="F31" s="7">
        <v>1</v>
      </c>
      <c r="G31" s="7">
        <v>2</v>
      </c>
      <c r="H31" s="7">
        <v>3</v>
      </c>
      <c r="I31" s="7">
        <v>4</v>
      </c>
      <c r="J31" s="7">
        <v>5</v>
      </c>
      <c r="K31" s="7">
        <v>6</v>
      </c>
      <c r="L31" s="7">
        <v>7</v>
      </c>
      <c r="M31" s="7">
        <v>8</v>
      </c>
      <c r="N31" s="7">
        <v>9</v>
      </c>
      <c r="O31" s="7">
        <v>10</v>
      </c>
      <c r="P31" s="7">
        <v>11</v>
      </c>
      <c r="Q31" s="7">
        <v>12</v>
      </c>
      <c r="R31" s="7">
        <v>13</v>
      </c>
      <c r="S31" s="7">
        <v>14</v>
      </c>
      <c r="T31" s="7">
        <v>15</v>
      </c>
      <c r="U31" s="7">
        <v>16</v>
      </c>
      <c r="V31" s="7">
        <v>17</v>
      </c>
      <c r="W31" s="7">
        <v>18</v>
      </c>
      <c r="X31" s="7">
        <v>19</v>
      </c>
      <c r="Y31" s="7">
        <v>20</v>
      </c>
      <c r="Z31" s="7">
        <v>21</v>
      </c>
      <c r="AA31" s="7">
        <v>22</v>
      </c>
      <c r="AB31" s="3"/>
    </row>
    <row r="32" spans="1:29" ht="42.75">
      <c r="A32" s="3">
        <v>2</v>
      </c>
      <c r="B32" s="151"/>
      <c r="C32" s="152"/>
      <c r="D32" s="18" t="s">
        <v>1</v>
      </c>
      <c r="E32" s="13"/>
      <c r="F32" s="32">
        <v>42252</v>
      </c>
      <c r="G32" s="32">
        <v>42259</v>
      </c>
      <c r="H32" s="32">
        <v>42281</v>
      </c>
      <c r="I32" s="136">
        <v>42287</v>
      </c>
      <c r="J32" s="136">
        <v>42301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1"/>
      <c r="AC32" s="3"/>
    </row>
    <row r="33" spans="1:29" ht="12.75">
      <c r="A33" s="4"/>
      <c r="B33" s="34" t="s">
        <v>3</v>
      </c>
      <c r="C33" s="130" t="s">
        <v>382</v>
      </c>
      <c r="D33" s="118" t="s">
        <v>5</v>
      </c>
      <c r="E33" s="119"/>
      <c r="F33" s="120">
        <v>1</v>
      </c>
      <c r="G33" s="120">
        <v>3</v>
      </c>
      <c r="H33" s="120">
        <v>9</v>
      </c>
      <c r="I33" s="135">
        <v>14</v>
      </c>
      <c r="J33" s="135">
        <v>17</v>
      </c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2"/>
      <c r="AC33" s="3"/>
    </row>
    <row r="34" spans="2:29" ht="29.25">
      <c r="B34" s="19" t="s">
        <v>6</v>
      </c>
      <c r="D34" s="18" t="s">
        <v>7</v>
      </c>
      <c r="E34" s="13"/>
      <c r="F34" s="133" t="s">
        <v>400</v>
      </c>
      <c r="G34" s="133" t="s">
        <v>409</v>
      </c>
      <c r="H34" s="133" t="s">
        <v>412</v>
      </c>
      <c r="I34" s="134" t="s">
        <v>414</v>
      </c>
      <c r="J34" s="134" t="s">
        <v>415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2"/>
      <c r="AC34" s="3"/>
    </row>
    <row r="35" spans="1:29" ht="12.75">
      <c r="A35" s="4"/>
      <c r="B35" s="20" t="s">
        <v>8</v>
      </c>
      <c r="C35" s="4" t="s">
        <v>9</v>
      </c>
      <c r="D35" s="14" t="s">
        <v>10</v>
      </c>
      <c r="E35" s="15" t="s">
        <v>11</v>
      </c>
      <c r="F35" s="24">
        <f aca="true" t="shared" si="3" ref="F35:AA35">SUM(F36:F60)</f>
        <v>10</v>
      </c>
      <c r="G35" s="24">
        <f t="shared" si="3"/>
        <v>23</v>
      </c>
      <c r="H35" s="24">
        <f t="shared" si="3"/>
        <v>24</v>
      </c>
      <c r="I35" s="24">
        <f t="shared" si="3"/>
        <v>25</v>
      </c>
      <c r="J35" s="24">
        <f t="shared" si="3"/>
        <v>19</v>
      </c>
      <c r="K35" s="24">
        <f t="shared" si="3"/>
        <v>0</v>
      </c>
      <c r="L35" s="24">
        <f t="shared" si="3"/>
        <v>0</v>
      </c>
      <c r="M35" s="24">
        <f t="shared" si="3"/>
        <v>0</v>
      </c>
      <c r="N35" s="24">
        <f t="shared" si="3"/>
        <v>0</v>
      </c>
      <c r="O35" s="24">
        <f t="shared" si="3"/>
        <v>0</v>
      </c>
      <c r="P35" s="24">
        <f t="shared" si="3"/>
        <v>0</v>
      </c>
      <c r="Q35" s="24">
        <f t="shared" si="3"/>
        <v>0</v>
      </c>
      <c r="R35" s="24">
        <f t="shared" si="3"/>
        <v>0</v>
      </c>
      <c r="S35" s="24">
        <f t="shared" si="3"/>
        <v>0</v>
      </c>
      <c r="T35" s="24">
        <f t="shared" si="3"/>
        <v>0</v>
      </c>
      <c r="U35" s="24">
        <f t="shared" si="3"/>
        <v>0</v>
      </c>
      <c r="V35" s="24">
        <f t="shared" si="3"/>
        <v>0</v>
      </c>
      <c r="W35" s="24">
        <f t="shared" si="3"/>
        <v>0</v>
      </c>
      <c r="X35" s="24">
        <f t="shared" si="3"/>
        <v>0</v>
      </c>
      <c r="Y35" s="24">
        <f t="shared" si="3"/>
        <v>0</v>
      </c>
      <c r="Z35" s="24">
        <f t="shared" si="3"/>
        <v>0</v>
      </c>
      <c r="AA35" s="24">
        <f t="shared" si="3"/>
        <v>0</v>
      </c>
      <c r="AB35" s="3"/>
      <c r="AC35" s="3"/>
    </row>
    <row r="36" spans="1:29" ht="12.75">
      <c r="A36" s="3">
        <v>1</v>
      </c>
      <c r="B36" s="131" t="s">
        <v>401</v>
      </c>
      <c r="C36" s="117">
        <v>35980</v>
      </c>
      <c r="D36" s="16">
        <v>5</v>
      </c>
      <c r="E36" s="17">
        <v>23</v>
      </c>
      <c r="F36" s="132">
        <v>3</v>
      </c>
      <c r="G36" s="132">
        <v>6</v>
      </c>
      <c r="H36" s="132">
        <v>4</v>
      </c>
      <c r="I36" s="132">
        <v>7</v>
      </c>
      <c r="J36" s="132">
        <v>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3"/>
      <c r="AC36" s="3"/>
    </row>
    <row r="37" spans="1:29" ht="12.75">
      <c r="A37" s="3">
        <v>2</v>
      </c>
      <c r="B37" s="131" t="s">
        <v>402</v>
      </c>
      <c r="C37" s="117">
        <v>36045</v>
      </c>
      <c r="D37" s="16">
        <v>5</v>
      </c>
      <c r="E37" s="17">
        <v>12</v>
      </c>
      <c r="F37" s="132">
        <v>4</v>
      </c>
      <c r="G37" s="132">
        <v>1</v>
      </c>
      <c r="H37" s="132">
        <v>4</v>
      </c>
      <c r="I37" s="132">
        <v>2</v>
      </c>
      <c r="J37" s="132">
        <v>1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3"/>
      <c r="AC37" s="3"/>
    </row>
    <row r="38" spans="1:29" ht="12.75">
      <c r="A38" s="3">
        <v>3</v>
      </c>
      <c r="B38" s="131" t="s">
        <v>403</v>
      </c>
      <c r="C38" s="117">
        <v>30672</v>
      </c>
      <c r="D38" s="16">
        <v>4</v>
      </c>
      <c r="E38" s="17">
        <v>11</v>
      </c>
      <c r="F38" s="132">
        <v>1</v>
      </c>
      <c r="G38" s="132">
        <v>4</v>
      </c>
      <c r="H38" s="132">
        <v>3</v>
      </c>
      <c r="I38" s="132">
        <v>3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3"/>
      <c r="AC38" s="3"/>
    </row>
    <row r="39" spans="1:29" ht="12.75">
      <c r="A39" s="3">
        <v>4</v>
      </c>
      <c r="B39" s="131" t="s">
        <v>404</v>
      </c>
      <c r="C39" s="117">
        <v>29270</v>
      </c>
      <c r="D39" s="16">
        <v>5</v>
      </c>
      <c r="E39" s="17">
        <v>5</v>
      </c>
      <c r="F39" s="132">
        <v>1</v>
      </c>
      <c r="G39" s="132">
        <v>2</v>
      </c>
      <c r="H39" s="132">
        <v>2</v>
      </c>
      <c r="I39" s="132">
        <v>0</v>
      </c>
      <c r="J39" s="132"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3"/>
      <c r="AC39" s="3"/>
    </row>
    <row r="40" spans="1:29" ht="12.75">
      <c r="A40" s="3">
        <v>5</v>
      </c>
      <c r="B40" s="131" t="s">
        <v>405</v>
      </c>
      <c r="C40" s="117">
        <v>32652</v>
      </c>
      <c r="D40" s="16">
        <v>5</v>
      </c>
      <c r="E40" s="17">
        <f aca="true" t="shared" si="4" ref="E40:E60">SUM(F40:AA40)</f>
        <v>3</v>
      </c>
      <c r="F40" s="132">
        <v>0</v>
      </c>
      <c r="G40" s="132">
        <v>1</v>
      </c>
      <c r="H40" s="132">
        <v>0</v>
      </c>
      <c r="I40" s="132">
        <v>1</v>
      </c>
      <c r="J40" s="132">
        <v>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3"/>
      <c r="AC40" s="3"/>
    </row>
    <row r="41" spans="1:28" ht="12.75">
      <c r="A41" s="3">
        <v>6</v>
      </c>
      <c r="B41" s="131" t="s">
        <v>406</v>
      </c>
      <c r="C41" s="117">
        <v>36054</v>
      </c>
      <c r="D41" s="16">
        <v>4</v>
      </c>
      <c r="E41" s="17">
        <v>1</v>
      </c>
      <c r="F41" s="132">
        <v>0</v>
      </c>
      <c r="G41" s="132">
        <v>0</v>
      </c>
      <c r="H41" s="132">
        <v>0</v>
      </c>
      <c r="I41" s="132">
        <v>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3"/>
    </row>
    <row r="42" spans="1:28" ht="12.75">
      <c r="A42" s="3">
        <v>7</v>
      </c>
      <c r="B42" s="131" t="s">
        <v>407</v>
      </c>
      <c r="C42" s="117">
        <v>30081</v>
      </c>
      <c r="D42" s="16">
        <v>5</v>
      </c>
      <c r="E42" s="17">
        <f t="shared" si="4"/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3"/>
    </row>
    <row r="43" spans="1:28" ht="12.75">
      <c r="A43" s="3">
        <v>8</v>
      </c>
      <c r="B43" s="131" t="s">
        <v>408</v>
      </c>
      <c r="C43" s="117">
        <v>29591</v>
      </c>
      <c r="D43" s="16">
        <v>4</v>
      </c>
      <c r="E43" s="17">
        <v>11</v>
      </c>
      <c r="F43" s="132">
        <v>1</v>
      </c>
      <c r="G43" s="5"/>
      <c r="H43" s="132">
        <v>2</v>
      </c>
      <c r="I43" s="132">
        <v>3</v>
      </c>
      <c r="J43" s="132">
        <v>5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3"/>
    </row>
    <row r="44" spans="1:28" ht="12.75">
      <c r="A44" s="3">
        <v>9</v>
      </c>
      <c r="B44" s="131" t="s">
        <v>410</v>
      </c>
      <c r="C44" s="117">
        <v>35281</v>
      </c>
      <c r="D44" s="16">
        <f aca="true" t="shared" si="5" ref="D44:D60">COUNTA(F44:AA44)</f>
        <v>4</v>
      </c>
      <c r="E44" s="17">
        <v>9</v>
      </c>
      <c r="F44" s="5"/>
      <c r="G44" s="5">
        <v>3</v>
      </c>
      <c r="H44" s="5">
        <v>1</v>
      </c>
      <c r="I44" s="5">
        <v>2</v>
      </c>
      <c r="J44" s="137">
        <v>3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3"/>
    </row>
    <row r="45" spans="1:28" ht="12.75">
      <c r="A45" s="3">
        <v>10</v>
      </c>
      <c r="B45" s="131" t="s">
        <v>411</v>
      </c>
      <c r="C45" s="117">
        <v>31784</v>
      </c>
      <c r="D45" s="16">
        <f t="shared" si="5"/>
        <v>4</v>
      </c>
      <c r="E45" s="17">
        <f t="shared" si="4"/>
        <v>26</v>
      </c>
      <c r="F45" s="5"/>
      <c r="G45" s="132">
        <v>6</v>
      </c>
      <c r="H45" s="5">
        <v>8</v>
      </c>
      <c r="I45" s="5">
        <v>6</v>
      </c>
      <c r="J45" s="137">
        <v>6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3"/>
    </row>
    <row r="46" spans="1:28" ht="12.75">
      <c r="A46" s="3">
        <v>11</v>
      </c>
      <c r="B46" s="131" t="s">
        <v>413</v>
      </c>
      <c r="C46" s="117">
        <v>31635</v>
      </c>
      <c r="D46" s="16">
        <f t="shared" si="5"/>
        <v>2</v>
      </c>
      <c r="E46" s="17">
        <f t="shared" si="4"/>
        <v>0</v>
      </c>
      <c r="F46" s="5"/>
      <c r="G46" s="5"/>
      <c r="H46" s="5">
        <v>0</v>
      </c>
      <c r="I46" s="5"/>
      <c r="J46" s="5"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3"/>
    </row>
    <row r="47" spans="1:28" ht="12.75">
      <c r="A47" s="3">
        <v>12</v>
      </c>
      <c r="B47" s="131" t="s">
        <v>416</v>
      </c>
      <c r="C47" s="117">
        <v>36230</v>
      </c>
      <c r="D47" s="16">
        <v>1</v>
      </c>
      <c r="E47" s="17">
        <f t="shared" si="4"/>
        <v>0</v>
      </c>
      <c r="F47" s="5"/>
      <c r="G47" s="5"/>
      <c r="H47" s="5"/>
      <c r="I47" s="5"/>
      <c r="J47" s="5">
        <v>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3"/>
    </row>
    <row r="48" spans="1:28" ht="12.75">
      <c r="A48" s="3">
        <v>13</v>
      </c>
      <c r="B48" s="21"/>
      <c r="C48" s="117"/>
      <c r="D48" s="16">
        <f t="shared" si="5"/>
        <v>0</v>
      </c>
      <c r="E48" s="17">
        <f t="shared" si="4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3"/>
    </row>
    <row r="49" spans="1:28" ht="12.75">
      <c r="A49" s="3">
        <v>14</v>
      </c>
      <c r="B49" s="21"/>
      <c r="C49" s="117"/>
      <c r="D49" s="16">
        <f t="shared" si="5"/>
        <v>0</v>
      </c>
      <c r="E49" s="17">
        <f t="shared" si="4"/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3"/>
    </row>
    <row r="50" spans="1:28" ht="12.75">
      <c r="A50" s="3">
        <v>15</v>
      </c>
      <c r="B50" s="21"/>
      <c r="C50" s="117"/>
      <c r="D50" s="16">
        <f t="shared" si="5"/>
        <v>0</v>
      </c>
      <c r="E50" s="17">
        <f t="shared" si="4"/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3"/>
    </row>
    <row r="51" spans="1:28" ht="12.75">
      <c r="A51" s="3">
        <v>16</v>
      </c>
      <c r="B51" s="21"/>
      <c r="C51" s="117"/>
      <c r="D51" s="16">
        <f t="shared" si="5"/>
        <v>0</v>
      </c>
      <c r="E51" s="17">
        <f t="shared" si="4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3"/>
    </row>
    <row r="52" spans="1:28" ht="12.75">
      <c r="A52" s="3">
        <v>17</v>
      </c>
      <c r="B52" s="21"/>
      <c r="C52" s="117"/>
      <c r="D52" s="16">
        <f t="shared" si="5"/>
        <v>0</v>
      </c>
      <c r="E52" s="17">
        <f t="shared" si="4"/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3"/>
    </row>
    <row r="53" spans="1:28" ht="12.75">
      <c r="A53" s="3">
        <v>18</v>
      </c>
      <c r="B53" s="21"/>
      <c r="C53" s="117"/>
      <c r="D53" s="16">
        <f t="shared" si="5"/>
        <v>0</v>
      </c>
      <c r="E53" s="17">
        <f t="shared" si="4"/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3"/>
    </row>
    <row r="54" spans="1:28" ht="12.75">
      <c r="A54" s="3">
        <v>19</v>
      </c>
      <c r="B54" s="21"/>
      <c r="C54" s="117"/>
      <c r="D54" s="16">
        <f t="shared" si="5"/>
        <v>0</v>
      </c>
      <c r="E54" s="17">
        <f t="shared" si="4"/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3"/>
    </row>
    <row r="55" spans="1:28" ht="12.75">
      <c r="A55" s="3">
        <v>20</v>
      </c>
      <c r="B55" s="21"/>
      <c r="C55" s="117"/>
      <c r="D55" s="16">
        <f t="shared" si="5"/>
        <v>0</v>
      </c>
      <c r="E55" s="17">
        <f t="shared" si="4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3"/>
    </row>
    <row r="56" spans="1:28" ht="12.75">
      <c r="A56" s="3">
        <v>21</v>
      </c>
      <c r="B56" s="21"/>
      <c r="C56" s="117"/>
      <c r="D56" s="16">
        <f t="shared" si="5"/>
        <v>0</v>
      </c>
      <c r="E56" s="17">
        <f t="shared" si="4"/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3"/>
    </row>
    <row r="57" spans="1:28" ht="12.75">
      <c r="A57" s="3">
        <v>22</v>
      </c>
      <c r="B57" s="21"/>
      <c r="C57" s="117"/>
      <c r="D57" s="16">
        <f t="shared" si="5"/>
        <v>0</v>
      </c>
      <c r="E57" s="17">
        <f t="shared" si="4"/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3"/>
    </row>
    <row r="58" spans="1:28" ht="12.75">
      <c r="A58" s="3">
        <v>23</v>
      </c>
      <c r="B58" s="21"/>
      <c r="C58" s="117"/>
      <c r="D58" s="16">
        <f t="shared" si="5"/>
        <v>0</v>
      </c>
      <c r="E58" s="17">
        <f t="shared" si="4"/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3"/>
    </row>
    <row r="59" spans="1:28" ht="12.75">
      <c r="A59" s="3">
        <v>24</v>
      </c>
      <c r="B59" s="21"/>
      <c r="C59" s="117"/>
      <c r="D59" s="16">
        <f t="shared" si="5"/>
        <v>0</v>
      </c>
      <c r="E59" s="17">
        <f t="shared" si="4"/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3"/>
    </row>
    <row r="60" spans="1:28" ht="12.75">
      <c r="A60" s="3">
        <v>25</v>
      </c>
      <c r="B60" s="21"/>
      <c r="C60" s="117" t="s">
        <v>12</v>
      </c>
      <c r="D60" s="16">
        <f t="shared" si="5"/>
        <v>0</v>
      </c>
      <c r="E60" s="17">
        <f t="shared" si="4"/>
        <v>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3"/>
    </row>
    <row r="61" spans="1:28" ht="12.75">
      <c r="A61" s="7"/>
      <c r="B61" s="154" t="s">
        <v>417</v>
      </c>
      <c r="C61" s="150"/>
      <c r="D61" s="11"/>
      <c r="E61" s="12"/>
      <c r="F61" s="7">
        <v>1</v>
      </c>
      <c r="G61" s="7">
        <v>2</v>
      </c>
      <c r="H61" s="7">
        <v>3</v>
      </c>
      <c r="I61" s="7">
        <v>4</v>
      </c>
      <c r="J61" s="7">
        <v>5</v>
      </c>
      <c r="K61" s="7">
        <v>6</v>
      </c>
      <c r="L61" s="7">
        <v>7</v>
      </c>
      <c r="M61" s="7">
        <v>8</v>
      </c>
      <c r="N61" s="7">
        <v>9</v>
      </c>
      <c r="O61" s="7">
        <v>10</v>
      </c>
      <c r="P61" s="7">
        <v>11</v>
      </c>
      <c r="Q61" s="7">
        <v>12</v>
      </c>
      <c r="R61" s="7">
        <v>13</v>
      </c>
      <c r="S61" s="7">
        <v>14</v>
      </c>
      <c r="T61" s="7">
        <v>15</v>
      </c>
      <c r="U61" s="7">
        <v>16</v>
      </c>
      <c r="V61" s="7">
        <v>17</v>
      </c>
      <c r="W61" s="7">
        <v>18</v>
      </c>
      <c r="X61" s="7">
        <v>19</v>
      </c>
      <c r="Y61" s="7">
        <v>20</v>
      </c>
      <c r="Z61" s="7">
        <v>21</v>
      </c>
      <c r="AA61" s="7">
        <v>22</v>
      </c>
      <c r="AB61" s="3"/>
    </row>
    <row r="62" spans="1:28" ht="42.75">
      <c r="A62" s="3">
        <v>3</v>
      </c>
      <c r="B62" s="151"/>
      <c r="C62" s="152"/>
      <c r="D62" s="18" t="s">
        <v>1</v>
      </c>
      <c r="E62" s="13"/>
      <c r="F62" s="32">
        <v>42253</v>
      </c>
      <c r="G62" s="32">
        <v>42266</v>
      </c>
      <c r="H62" s="32">
        <v>42280</v>
      </c>
      <c r="I62" s="136">
        <v>42309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1"/>
    </row>
    <row r="63" spans="1:28" ht="12.75">
      <c r="A63" s="4"/>
      <c r="B63" s="34" t="s">
        <v>3</v>
      </c>
      <c r="C63" s="130" t="s">
        <v>382</v>
      </c>
      <c r="D63" s="118" t="s">
        <v>5</v>
      </c>
      <c r="E63" s="119"/>
      <c r="F63" s="120">
        <v>2</v>
      </c>
      <c r="G63" s="120">
        <v>8</v>
      </c>
      <c r="H63" s="120">
        <v>13</v>
      </c>
      <c r="I63" s="135">
        <v>23</v>
      </c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2"/>
    </row>
    <row r="64" spans="2:28" ht="29.25">
      <c r="B64" s="19" t="s">
        <v>6</v>
      </c>
      <c r="D64" s="18" t="s">
        <v>7</v>
      </c>
      <c r="E64" s="13"/>
      <c r="F64" s="133" t="s">
        <v>418</v>
      </c>
      <c r="G64" s="133" t="s">
        <v>430</v>
      </c>
      <c r="H64" s="133" t="s">
        <v>432</v>
      </c>
      <c r="I64" s="134" t="s">
        <v>435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2"/>
    </row>
    <row r="65" spans="1:28" ht="12.75">
      <c r="A65" s="4"/>
      <c r="B65" s="20" t="s">
        <v>8</v>
      </c>
      <c r="C65" s="4" t="s">
        <v>9</v>
      </c>
      <c r="D65" s="14" t="s">
        <v>10</v>
      </c>
      <c r="E65" s="15" t="s">
        <v>11</v>
      </c>
      <c r="F65" s="24">
        <f aca="true" t="shared" si="6" ref="F65:AA65">SUM(F66:F90)</f>
        <v>33</v>
      </c>
      <c r="G65" s="24">
        <f t="shared" si="6"/>
        <v>15</v>
      </c>
      <c r="H65" s="24">
        <f t="shared" si="6"/>
        <v>21</v>
      </c>
      <c r="I65" s="24">
        <f t="shared" si="6"/>
        <v>29</v>
      </c>
      <c r="J65" s="24">
        <f t="shared" si="6"/>
        <v>0</v>
      </c>
      <c r="K65" s="24">
        <f t="shared" si="6"/>
        <v>0</v>
      </c>
      <c r="L65" s="24">
        <f t="shared" si="6"/>
        <v>0</v>
      </c>
      <c r="M65" s="24">
        <f t="shared" si="6"/>
        <v>0</v>
      </c>
      <c r="N65" s="24">
        <f t="shared" si="6"/>
        <v>0</v>
      </c>
      <c r="O65" s="24">
        <f t="shared" si="6"/>
        <v>0</v>
      </c>
      <c r="P65" s="24">
        <f t="shared" si="6"/>
        <v>0</v>
      </c>
      <c r="Q65" s="24">
        <f t="shared" si="6"/>
        <v>0</v>
      </c>
      <c r="R65" s="24">
        <f t="shared" si="6"/>
        <v>0</v>
      </c>
      <c r="S65" s="24">
        <f t="shared" si="6"/>
        <v>0</v>
      </c>
      <c r="T65" s="24">
        <f t="shared" si="6"/>
        <v>0</v>
      </c>
      <c r="U65" s="24">
        <f t="shared" si="6"/>
        <v>0</v>
      </c>
      <c r="V65" s="24">
        <f t="shared" si="6"/>
        <v>0</v>
      </c>
      <c r="W65" s="24">
        <f t="shared" si="6"/>
        <v>0</v>
      </c>
      <c r="X65" s="24">
        <f t="shared" si="6"/>
        <v>0</v>
      </c>
      <c r="Y65" s="24">
        <f t="shared" si="6"/>
        <v>0</v>
      </c>
      <c r="Z65" s="24">
        <f t="shared" si="6"/>
        <v>0</v>
      </c>
      <c r="AA65" s="24">
        <f t="shared" si="6"/>
        <v>0</v>
      </c>
      <c r="AB65" s="3"/>
    </row>
    <row r="66" spans="1:28" ht="12.75">
      <c r="A66" s="3">
        <v>1</v>
      </c>
      <c r="B66" s="131" t="s">
        <v>419</v>
      </c>
      <c r="C66" s="117">
        <v>31091</v>
      </c>
      <c r="D66" s="16">
        <v>4</v>
      </c>
      <c r="E66" s="17">
        <f aca="true" t="shared" si="7" ref="E66:E90">SUM(F66:AA66)</f>
        <v>2</v>
      </c>
      <c r="F66" s="132">
        <v>0</v>
      </c>
      <c r="G66" s="132">
        <v>0</v>
      </c>
      <c r="H66" s="132">
        <v>0</v>
      </c>
      <c r="I66" s="132">
        <v>2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3"/>
    </row>
    <row r="67" spans="1:28" ht="12.75">
      <c r="A67" s="3">
        <v>2</v>
      </c>
      <c r="B67" s="131" t="s">
        <v>420</v>
      </c>
      <c r="C67" s="117">
        <v>33199</v>
      </c>
      <c r="D67" s="16">
        <f aca="true" t="shared" si="8" ref="D67:D90">COUNTA(F67:AA67)</f>
        <v>4</v>
      </c>
      <c r="E67" s="17">
        <f t="shared" si="7"/>
        <v>30</v>
      </c>
      <c r="F67" s="5">
        <v>11</v>
      </c>
      <c r="G67" s="5">
        <v>1</v>
      </c>
      <c r="H67" s="5">
        <v>8</v>
      </c>
      <c r="I67" s="137">
        <v>10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3"/>
    </row>
    <row r="68" spans="1:28" ht="12.75">
      <c r="A68" s="3">
        <v>3</v>
      </c>
      <c r="B68" s="131" t="s">
        <v>421</v>
      </c>
      <c r="C68" s="117">
        <v>34935</v>
      </c>
      <c r="D68" s="16">
        <f t="shared" si="8"/>
        <v>4</v>
      </c>
      <c r="E68" s="17">
        <f t="shared" si="7"/>
        <v>16</v>
      </c>
      <c r="F68" s="5">
        <v>4</v>
      </c>
      <c r="G68" s="5">
        <v>1</v>
      </c>
      <c r="H68" s="5">
        <v>3</v>
      </c>
      <c r="I68" s="137">
        <v>8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3"/>
    </row>
    <row r="69" spans="1:28" ht="12.75">
      <c r="A69" s="3">
        <v>4</v>
      </c>
      <c r="B69" s="131" t="s">
        <v>422</v>
      </c>
      <c r="C69" s="117">
        <v>33655</v>
      </c>
      <c r="D69" s="16">
        <f t="shared" si="8"/>
        <v>1</v>
      </c>
      <c r="E69" s="17">
        <f t="shared" si="7"/>
        <v>0</v>
      </c>
      <c r="F69" s="5">
        <v>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3"/>
    </row>
    <row r="70" spans="1:28" ht="12.75">
      <c r="A70" s="3">
        <v>5</v>
      </c>
      <c r="B70" s="131" t="s">
        <v>423</v>
      </c>
      <c r="C70" s="117">
        <v>32386</v>
      </c>
      <c r="D70" s="16">
        <f t="shared" si="8"/>
        <v>4</v>
      </c>
      <c r="E70" s="17">
        <f t="shared" si="7"/>
        <v>1</v>
      </c>
      <c r="F70" s="5">
        <v>0</v>
      </c>
      <c r="G70" s="5">
        <v>1</v>
      </c>
      <c r="H70" s="5">
        <v>0</v>
      </c>
      <c r="I70" s="137">
        <v>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3"/>
    </row>
    <row r="71" spans="1:28" ht="12.75">
      <c r="A71" s="3">
        <v>6</v>
      </c>
      <c r="B71" s="131" t="s">
        <v>424</v>
      </c>
      <c r="C71" s="117">
        <v>32487</v>
      </c>
      <c r="D71" s="16">
        <f t="shared" si="8"/>
        <v>4</v>
      </c>
      <c r="E71" s="17">
        <f t="shared" si="7"/>
        <v>4</v>
      </c>
      <c r="F71" s="5">
        <v>2</v>
      </c>
      <c r="G71" s="5">
        <v>1</v>
      </c>
      <c r="H71" s="5">
        <v>1</v>
      </c>
      <c r="I71" s="137">
        <v>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3"/>
    </row>
    <row r="72" spans="1:28" ht="12.75">
      <c r="A72" s="3">
        <v>7</v>
      </c>
      <c r="B72" s="131" t="s">
        <v>433</v>
      </c>
      <c r="C72" s="117">
        <v>33887</v>
      </c>
      <c r="D72" s="16">
        <f t="shared" si="8"/>
        <v>2</v>
      </c>
      <c r="E72" s="17">
        <f t="shared" si="7"/>
        <v>0</v>
      </c>
      <c r="F72" s="5">
        <v>0</v>
      </c>
      <c r="G72" s="5"/>
      <c r="H72" s="5"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3"/>
    </row>
    <row r="73" spans="1:28" ht="12.75">
      <c r="A73" s="3">
        <v>8</v>
      </c>
      <c r="B73" s="131" t="s">
        <v>425</v>
      </c>
      <c r="C73" s="117">
        <v>26011</v>
      </c>
      <c r="D73" s="16">
        <f t="shared" si="8"/>
        <v>3</v>
      </c>
      <c r="E73" s="17">
        <f t="shared" si="7"/>
        <v>10</v>
      </c>
      <c r="F73" s="5">
        <v>4</v>
      </c>
      <c r="G73" s="5">
        <v>2</v>
      </c>
      <c r="H73" s="5"/>
      <c r="I73" s="5">
        <v>4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3"/>
    </row>
    <row r="74" spans="1:28" ht="12.75">
      <c r="A74" s="3">
        <v>9</v>
      </c>
      <c r="B74" s="131" t="s">
        <v>426</v>
      </c>
      <c r="C74" s="117">
        <v>31854</v>
      </c>
      <c r="D74" s="16">
        <f t="shared" si="8"/>
        <v>3</v>
      </c>
      <c r="E74" s="17">
        <f t="shared" si="7"/>
        <v>15</v>
      </c>
      <c r="F74" s="5">
        <v>6</v>
      </c>
      <c r="G74" s="5">
        <v>5</v>
      </c>
      <c r="H74" s="5">
        <v>4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3"/>
    </row>
    <row r="75" spans="1:28" ht="12.75">
      <c r="A75" s="3">
        <v>10</v>
      </c>
      <c r="B75" s="131" t="s">
        <v>427</v>
      </c>
      <c r="C75" s="117">
        <v>30517</v>
      </c>
      <c r="D75" s="16">
        <f t="shared" si="8"/>
        <v>4</v>
      </c>
      <c r="E75" s="17">
        <f t="shared" si="7"/>
        <v>17</v>
      </c>
      <c r="F75" s="5">
        <v>4</v>
      </c>
      <c r="G75" s="5">
        <v>4</v>
      </c>
      <c r="H75" s="5">
        <v>5</v>
      </c>
      <c r="I75" s="137">
        <v>4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3"/>
    </row>
    <row r="76" spans="1:28" ht="12.75">
      <c r="A76" s="3">
        <v>11</v>
      </c>
      <c r="B76" s="131" t="s">
        <v>428</v>
      </c>
      <c r="C76" s="117">
        <v>35878</v>
      </c>
      <c r="D76" s="16">
        <f t="shared" si="8"/>
        <v>4</v>
      </c>
      <c r="E76" s="17">
        <f t="shared" si="7"/>
        <v>2</v>
      </c>
      <c r="F76" s="5">
        <v>2</v>
      </c>
      <c r="G76" s="5">
        <v>0</v>
      </c>
      <c r="H76" s="5">
        <v>0</v>
      </c>
      <c r="I76" s="137"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3"/>
    </row>
    <row r="77" spans="1:28" ht="12.75">
      <c r="A77" s="3">
        <v>12</v>
      </c>
      <c r="B77" s="131" t="s">
        <v>429</v>
      </c>
      <c r="C77" s="117">
        <v>32666</v>
      </c>
      <c r="D77" s="16">
        <f t="shared" si="8"/>
        <v>1</v>
      </c>
      <c r="E77" s="17">
        <f t="shared" si="7"/>
        <v>0</v>
      </c>
      <c r="F77" s="5">
        <v>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3"/>
    </row>
    <row r="78" spans="1:28" ht="12.75">
      <c r="A78" s="3">
        <v>13</v>
      </c>
      <c r="B78" s="131" t="s">
        <v>431</v>
      </c>
      <c r="C78" s="117">
        <v>36383</v>
      </c>
      <c r="D78" s="16">
        <f t="shared" si="8"/>
        <v>2</v>
      </c>
      <c r="E78" s="17">
        <f t="shared" si="7"/>
        <v>1</v>
      </c>
      <c r="F78" s="5"/>
      <c r="G78" s="5">
        <v>0</v>
      </c>
      <c r="H78" s="5"/>
      <c r="I78" s="5">
        <v>1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3"/>
    </row>
    <row r="79" spans="1:28" ht="12.75">
      <c r="A79" s="3">
        <v>14</v>
      </c>
      <c r="B79" s="131" t="s">
        <v>434</v>
      </c>
      <c r="C79" s="117">
        <v>36422</v>
      </c>
      <c r="D79" s="16">
        <f t="shared" si="8"/>
        <v>2</v>
      </c>
      <c r="E79" s="17">
        <f t="shared" si="7"/>
        <v>0</v>
      </c>
      <c r="F79" s="5"/>
      <c r="G79" s="5"/>
      <c r="H79" s="5">
        <v>0</v>
      </c>
      <c r="I79" s="5"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3"/>
    </row>
    <row r="80" spans="1:28" ht="12.75">
      <c r="A80" s="3">
        <v>15</v>
      </c>
      <c r="B80" s="21"/>
      <c r="C80" s="117"/>
      <c r="D80" s="16">
        <f t="shared" si="8"/>
        <v>0</v>
      </c>
      <c r="E80" s="17">
        <f t="shared" si="7"/>
        <v>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3"/>
    </row>
    <row r="81" spans="1:28" ht="12.75">
      <c r="A81" s="3">
        <v>16</v>
      </c>
      <c r="B81" s="21"/>
      <c r="C81" s="117"/>
      <c r="D81" s="16">
        <f t="shared" si="8"/>
        <v>0</v>
      </c>
      <c r="E81" s="17">
        <f t="shared" si="7"/>
        <v>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3"/>
    </row>
    <row r="82" spans="1:28" ht="12.75">
      <c r="A82" s="3">
        <v>17</v>
      </c>
      <c r="B82" s="21"/>
      <c r="C82" s="117"/>
      <c r="D82" s="16">
        <f t="shared" si="8"/>
        <v>0</v>
      </c>
      <c r="E82" s="17">
        <f t="shared" si="7"/>
        <v>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3"/>
    </row>
    <row r="83" spans="1:28" ht="12.75">
      <c r="A83" s="3">
        <v>18</v>
      </c>
      <c r="B83" s="21"/>
      <c r="C83" s="117"/>
      <c r="D83" s="16">
        <f t="shared" si="8"/>
        <v>0</v>
      </c>
      <c r="E83" s="17">
        <f t="shared" si="7"/>
        <v>0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3"/>
    </row>
    <row r="84" spans="1:28" ht="12.75">
      <c r="A84" s="3">
        <v>19</v>
      </c>
      <c r="B84" s="21"/>
      <c r="C84" s="117"/>
      <c r="D84" s="16">
        <f t="shared" si="8"/>
        <v>0</v>
      </c>
      <c r="E84" s="17">
        <f t="shared" si="7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3"/>
    </row>
    <row r="85" spans="1:28" ht="12.75">
      <c r="A85" s="3">
        <v>20</v>
      </c>
      <c r="B85" s="21"/>
      <c r="C85" s="117"/>
      <c r="D85" s="16">
        <f t="shared" si="8"/>
        <v>0</v>
      </c>
      <c r="E85" s="17">
        <f t="shared" si="7"/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3"/>
    </row>
    <row r="86" spans="1:28" ht="12.75">
      <c r="A86" s="3">
        <v>21</v>
      </c>
      <c r="B86" s="21"/>
      <c r="C86" s="117"/>
      <c r="D86" s="16">
        <f t="shared" si="8"/>
        <v>0</v>
      </c>
      <c r="E86" s="17">
        <f t="shared" si="7"/>
        <v>0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3"/>
    </row>
    <row r="87" spans="1:28" ht="12.75">
      <c r="A87" s="3">
        <v>22</v>
      </c>
      <c r="B87" s="21"/>
      <c r="C87" s="117"/>
      <c r="D87" s="16">
        <f t="shared" si="8"/>
        <v>0</v>
      </c>
      <c r="E87" s="17">
        <f t="shared" si="7"/>
        <v>0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3"/>
    </row>
    <row r="88" spans="1:28" ht="12.75">
      <c r="A88" s="3">
        <v>23</v>
      </c>
      <c r="B88" s="21"/>
      <c r="C88" s="117"/>
      <c r="D88" s="16">
        <f t="shared" si="8"/>
        <v>0</v>
      </c>
      <c r="E88" s="17">
        <f t="shared" si="7"/>
        <v>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3"/>
    </row>
    <row r="89" spans="1:28" ht="12.75">
      <c r="A89" s="3">
        <v>24</v>
      </c>
      <c r="B89" s="21"/>
      <c r="C89" s="117"/>
      <c r="D89" s="16">
        <f t="shared" si="8"/>
        <v>0</v>
      </c>
      <c r="E89" s="17">
        <f t="shared" si="7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3"/>
    </row>
    <row r="90" spans="1:28" ht="12.75">
      <c r="A90" s="3">
        <v>25</v>
      </c>
      <c r="B90" s="21"/>
      <c r="C90" s="117" t="s">
        <v>12</v>
      </c>
      <c r="D90" s="16">
        <f t="shared" si="8"/>
        <v>0</v>
      </c>
      <c r="E90" s="17">
        <f t="shared" si="7"/>
        <v>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3"/>
    </row>
    <row r="91" spans="1:28" ht="12.75">
      <c r="A91" s="7"/>
      <c r="B91" s="154" t="s">
        <v>436</v>
      </c>
      <c r="C91" s="150"/>
      <c r="D91" s="11"/>
      <c r="E91" s="12"/>
      <c r="F91" s="7">
        <v>1</v>
      </c>
      <c r="G91" s="7">
        <v>2</v>
      </c>
      <c r="H91" s="7">
        <v>3</v>
      </c>
      <c r="I91" s="7">
        <v>4</v>
      </c>
      <c r="J91" s="7">
        <v>5</v>
      </c>
      <c r="K91" s="7">
        <v>6</v>
      </c>
      <c r="L91" s="7">
        <v>7</v>
      </c>
      <c r="M91" s="7">
        <v>8</v>
      </c>
      <c r="N91" s="7">
        <v>9</v>
      </c>
      <c r="O91" s="7">
        <v>10</v>
      </c>
      <c r="P91" s="7">
        <v>11</v>
      </c>
      <c r="Q91" s="7">
        <v>12</v>
      </c>
      <c r="R91" s="7">
        <v>13</v>
      </c>
      <c r="S91" s="7">
        <v>14</v>
      </c>
      <c r="T91" s="7">
        <v>15</v>
      </c>
      <c r="U91" s="7">
        <v>16</v>
      </c>
      <c r="V91" s="7">
        <v>17</v>
      </c>
      <c r="W91" s="7">
        <v>18</v>
      </c>
      <c r="X91" s="7">
        <v>19</v>
      </c>
      <c r="Y91" s="7">
        <v>20</v>
      </c>
      <c r="Z91" s="7">
        <v>21</v>
      </c>
      <c r="AA91" s="7">
        <v>22</v>
      </c>
      <c r="AB91" s="3"/>
    </row>
    <row r="92" spans="1:28" ht="42.75">
      <c r="A92" s="3">
        <v>4</v>
      </c>
      <c r="B92" s="151"/>
      <c r="C92" s="152"/>
      <c r="D92" s="18" t="s">
        <v>1</v>
      </c>
      <c r="E92" s="13"/>
      <c r="F92" s="32">
        <v>42253</v>
      </c>
      <c r="G92" s="32">
        <v>42266</v>
      </c>
      <c r="H92" s="32">
        <v>42273</v>
      </c>
      <c r="I92" s="136">
        <v>42287</v>
      </c>
      <c r="J92" s="136">
        <v>42302</v>
      </c>
      <c r="K92" s="136">
        <v>42308</v>
      </c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1"/>
    </row>
    <row r="93" spans="1:28" ht="12.75">
      <c r="A93" s="4"/>
      <c r="B93" s="34" t="s">
        <v>3</v>
      </c>
      <c r="C93" s="130" t="s">
        <v>382</v>
      </c>
      <c r="D93" s="118" t="s">
        <v>5</v>
      </c>
      <c r="E93" s="119"/>
      <c r="F93" s="120">
        <v>2</v>
      </c>
      <c r="G93" s="120">
        <v>7</v>
      </c>
      <c r="H93" s="120">
        <v>10</v>
      </c>
      <c r="I93" s="135">
        <v>14</v>
      </c>
      <c r="J93" s="135">
        <v>19</v>
      </c>
      <c r="K93" s="135">
        <v>21</v>
      </c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2"/>
    </row>
    <row r="94" spans="2:28" ht="29.25">
      <c r="B94" s="19" t="s">
        <v>6</v>
      </c>
      <c r="D94" s="18" t="s">
        <v>7</v>
      </c>
      <c r="E94" s="13"/>
      <c r="F94" s="133" t="s">
        <v>437</v>
      </c>
      <c r="G94" s="133" t="s">
        <v>449</v>
      </c>
      <c r="H94" s="133" t="s">
        <v>451</v>
      </c>
      <c r="I94" s="134" t="s">
        <v>452</v>
      </c>
      <c r="J94" s="134" t="s">
        <v>455</v>
      </c>
      <c r="K94" s="134" t="s">
        <v>456</v>
      </c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2"/>
    </row>
    <row r="95" spans="1:28" ht="12.75">
      <c r="A95" s="4"/>
      <c r="B95" s="20" t="s">
        <v>8</v>
      </c>
      <c r="C95" s="4" t="s">
        <v>9</v>
      </c>
      <c r="D95" s="14" t="s">
        <v>10</v>
      </c>
      <c r="E95" s="15" t="s">
        <v>11</v>
      </c>
      <c r="F95" s="24">
        <f aca="true" t="shared" si="9" ref="F95:AA95">SUM(F96:F120)</f>
        <v>14</v>
      </c>
      <c r="G95" s="24">
        <f t="shared" si="9"/>
        <v>30</v>
      </c>
      <c r="H95" s="24">
        <f t="shared" si="9"/>
        <v>16</v>
      </c>
      <c r="I95" s="24">
        <f t="shared" si="9"/>
        <v>12</v>
      </c>
      <c r="J95" s="24">
        <f t="shared" si="9"/>
        <v>22</v>
      </c>
      <c r="K95" s="24">
        <f t="shared" si="9"/>
        <v>21</v>
      </c>
      <c r="L95" s="24">
        <f t="shared" si="9"/>
        <v>0</v>
      </c>
      <c r="M95" s="24">
        <f t="shared" si="9"/>
        <v>0</v>
      </c>
      <c r="N95" s="24">
        <f t="shared" si="9"/>
        <v>0</v>
      </c>
      <c r="O95" s="24">
        <f t="shared" si="9"/>
        <v>0</v>
      </c>
      <c r="P95" s="24">
        <f t="shared" si="9"/>
        <v>0</v>
      </c>
      <c r="Q95" s="24">
        <f t="shared" si="9"/>
        <v>0</v>
      </c>
      <c r="R95" s="24">
        <f t="shared" si="9"/>
        <v>0</v>
      </c>
      <c r="S95" s="24">
        <f t="shared" si="9"/>
        <v>0</v>
      </c>
      <c r="T95" s="24">
        <f t="shared" si="9"/>
        <v>0</v>
      </c>
      <c r="U95" s="24">
        <f t="shared" si="9"/>
        <v>0</v>
      </c>
      <c r="V95" s="24">
        <f t="shared" si="9"/>
        <v>0</v>
      </c>
      <c r="W95" s="24">
        <f t="shared" si="9"/>
        <v>0</v>
      </c>
      <c r="X95" s="24">
        <f t="shared" si="9"/>
        <v>0</v>
      </c>
      <c r="Y95" s="24">
        <f t="shared" si="9"/>
        <v>0</v>
      </c>
      <c r="Z95" s="24">
        <f t="shared" si="9"/>
        <v>0</v>
      </c>
      <c r="AA95" s="24">
        <f t="shared" si="9"/>
        <v>0</v>
      </c>
      <c r="AB95" s="3"/>
    </row>
    <row r="96" spans="1:28" ht="12.75">
      <c r="A96" s="3">
        <v>1</v>
      </c>
      <c r="B96" s="131" t="s">
        <v>438</v>
      </c>
      <c r="C96" s="117">
        <v>35917</v>
      </c>
      <c r="D96" s="16">
        <f aca="true" t="shared" si="10" ref="D96:D120">COUNTA(F96:AA96)</f>
        <v>5</v>
      </c>
      <c r="E96" s="17">
        <f aca="true" t="shared" si="11" ref="E96:E120">SUM(F96:AA96)</f>
        <v>0</v>
      </c>
      <c r="F96" s="5">
        <v>0</v>
      </c>
      <c r="G96" s="5">
        <v>0</v>
      </c>
      <c r="H96" s="5">
        <v>0</v>
      </c>
      <c r="I96" s="5"/>
      <c r="J96" s="137">
        <v>0</v>
      </c>
      <c r="K96" s="137">
        <v>0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3"/>
    </row>
    <row r="97" spans="1:28" ht="12.75">
      <c r="A97" s="3">
        <v>2</v>
      </c>
      <c r="B97" s="131" t="s">
        <v>439</v>
      </c>
      <c r="C97" s="117">
        <v>35355</v>
      </c>
      <c r="D97" s="16">
        <f t="shared" si="10"/>
        <v>3</v>
      </c>
      <c r="E97" s="17">
        <f t="shared" si="11"/>
        <v>10</v>
      </c>
      <c r="F97" s="5">
        <v>1</v>
      </c>
      <c r="G97" s="5">
        <v>5</v>
      </c>
      <c r="H97" s="5">
        <v>4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3"/>
    </row>
    <row r="98" spans="1:28" ht="12.75">
      <c r="A98" s="3">
        <v>3</v>
      </c>
      <c r="B98" s="131" t="s">
        <v>440</v>
      </c>
      <c r="C98" s="117">
        <v>35319</v>
      </c>
      <c r="D98" s="16">
        <f t="shared" si="10"/>
        <v>4</v>
      </c>
      <c r="E98" s="17">
        <f t="shared" si="11"/>
        <v>2</v>
      </c>
      <c r="F98" s="5">
        <v>1</v>
      </c>
      <c r="G98" s="5">
        <v>1</v>
      </c>
      <c r="H98" s="5"/>
      <c r="I98" s="5">
        <v>0</v>
      </c>
      <c r="J98" s="137">
        <v>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3"/>
    </row>
    <row r="99" spans="1:28" ht="12.75">
      <c r="A99" s="3">
        <v>4</v>
      </c>
      <c r="B99" s="131" t="s">
        <v>441</v>
      </c>
      <c r="C99" s="117">
        <v>36038</v>
      </c>
      <c r="D99" s="16">
        <f t="shared" si="10"/>
        <v>6</v>
      </c>
      <c r="E99" s="17">
        <f t="shared" si="11"/>
        <v>37</v>
      </c>
      <c r="F99" s="5">
        <v>0</v>
      </c>
      <c r="G99" s="5">
        <v>9</v>
      </c>
      <c r="H99" s="5">
        <v>6</v>
      </c>
      <c r="I99" s="137">
        <v>5</v>
      </c>
      <c r="J99" s="137">
        <v>7</v>
      </c>
      <c r="K99" s="137">
        <v>10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3"/>
    </row>
    <row r="100" spans="1:28" ht="12.75">
      <c r="A100" s="3">
        <v>5</v>
      </c>
      <c r="B100" s="131" t="s">
        <v>442</v>
      </c>
      <c r="C100" s="117">
        <v>25141</v>
      </c>
      <c r="D100" s="16">
        <f t="shared" si="10"/>
        <v>4</v>
      </c>
      <c r="E100" s="17">
        <f t="shared" si="11"/>
        <v>12</v>
      </c>
      <c r="F100" s="5">
        <v>5</v>
      </c>
      <c r="G100" s="5"/>
      <c r="H100" s="5"/>
      <c r="I100" s="5">
        <v>1</v>
      </c>
      <c r="J100" s="137">
        <v>4</v>
      </c>
      <c r="K100" s="137">
        <v>2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3"/>
    </row>
    <row r="101" spans="1:28" ht="12.75">
      <c r="A101" s="3">
        <v>6</v>
      </c>
      <c r="B101" s="131" t="s">
        <v>443</v>
      </c>
      <c r="C101" s="117">
        <v>35864</v>
      </c>
      <c r="D101" s="16">
        <f t="shared" si="10"/>
        <v>5</v>
      </c>
      <c r="E101" s="17">
        <f t="shared" si="11"/>
        <v>14</v>
      </c>
      <c r="F101" s="5">
        <v>1</v>
      </c>
      <c r="G101" s="5">
        <v>8</v>
      </c>
      <c r="H101" s="5">
        <v>1</v>
      </c>
      <c r="I101" s="137">
        <v>1</v>
      </c>
      <c r="J101" s="5"/>
      <c r="K101" s="137">
        <v>3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3"/>
    </row>
    <row r="102" spans="1:28" ht="12.75">
      <c r="A102" s="3">
        <v>7</v>
      </c>
      <c r="B102" s="131" t="s">
        <v>444</v>
      </c>
      <c r="C102" s="117">
        <v>35214</v>
      </c>
      <c r="D102" s="16">
        <f t="shared" si="10"/>
        <v>4</v>
      </c>
      <c r="E102" s="17">
        <f t="shared" si="11"/>
        <v>4</v>
      </c>
      <c r="F102" s="5">
        <v>1</v>
      </c>
      <c r="G102" s="5"/>
      <c r="H102" s="5"/>
      <c r="I102" s="137">
        <v>0</v>
      </c>
      <c r="J102" s="5">
        <v>3</v>
      </c>
      <c r="K102" s="137">
        <v>0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3"/>
    </row>
    <row r="103" spans="1:28" ht="12.75">
      <c r="A103" s="3">
        <v>8</v>
      </c>
      <c r="B103" s="131" t="s">
        <v>445</v>
      </c>
      <c r="C103" s="117">
        <v>35455</v>
      </c>
      <c r="D103" s="16">
        <f t="shared" si="10"/>
        <v>6</v>
      </c>
      <c r="E103" s="17">
        <f t="shared" si="11"/>
        <v>8</v>
      </c>
      <c r="F103" s="5">
        <v>2</v>
      </c>
      <c r="G103" s="5">
        <v>1</v>
      </c>
      <c r="H103" s="5">
        <v>1</v>
      </c>
      <c r="I103" s="137">
        <v>1</v>
      </c>
      <c r="J103" s="137">
        <v>3</v>
      </c>
      <c r="K103" s="137">
        <v>0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3"/>
    </row>
    <row r="104" spans="1:28" ht="12.75">
      <c r="A104" s="3">
        <v>9</v>
      </c>
      <c r="B104" s="131" t="s">
        <v>446</v>
      </c>
      <c r="C104" s="117">
        <v>34065</v>
      </c>
      <c r="D104" s="16">
        <f t="shared" si="10"/>
        <v>6</v>
      </c>
      <c r="E104" s="17">
        <f t="shared" si="11"/>
        <v>0</v>
      </c>
      <c r="F104" s="5">
        <v>0</v>
      </c>
      <c r="G104" s="5">
        <v>0</v>
      </c>
      <c r="H104" s="5">
        <v>0</v>
      </c>
      <c r="I104" s="137">
        <v>0</v>
      </c>
      <c r="J104" s="137">
        <v>0</v>
      </c>
      <c r="K104" s="137">
        <v>0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3"/>
    </row>
    <row r="105" spans="1:28" ht="12.75">
      <c r="A105" s="3">
        <v>10</v>
      </c>
      <c r="B105" s="131" t="s">
        <v>447</v>
      </c>
      <c r="C105" s="117">
        <v>28084</v>
      </c>
      <c r="D105" s="16">
        <f t="shared" si="10"/>
        <v>6</v>
      </c>
      <c r="E105" s="17">
        <f t="shared" si="11"/>
        <v>20</v>
      </c>
      <c r="F105" s="5">
        <v>3</v>
      </c>
      <c r="G105" s="5">
        <v>6</v>
      </c>
      <c r="H105" s="5">
        <v>4</v>
      </c>
      <c r="I105" s="137">
        <v>3</v>
      </c>
      <c r="J105" s="137">
        <v>2</v>
      </c>
      <c r="K105" s="137">
        <v>2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3"/>
    </row>
    <row r="106" spans="1:28" ht="12.75">
      <c r="A106" s="3">
        <v>11</v>
      </c>
      <c r="B106" s="131" t="s">
        <v>448</v>
      </c>
      <c r="C106" s="117">
        <v>30486</v>
      </c>
      <c r="D106" s="16">
        <f t="shared" si="10"/>
        <v>6</v>
      </c>
      <c r="E106" s="17">
        <f t="shared" si="11"/>
        <v>0</v>
      </c>
      <c r="F106" s="5">
        <v>0</v>
      </c>
      <c r="G106" s="5">
        <v>0</v>
      </c>
      <c r="H106" s="5">
        <v>0</v>
      </c>
      <c r="I106" s="137">
        <v>0</v>
      </c>
      <c r="J106" s="137">
        <v>0</v>
      </c>
      <c r="K106" s="137">
        <v>0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3"/>
    </row>
    <row r="107" spans="1:28" ht="12.75">
      <c r="A107" s="3">
        <v>12</v>
      </c>
      <c r="B107" s="131" t="s">
        <v>450</v>
      </c>
      <c r="C107" s="117">
        <v>34919</v>
      </c>
      <c r="D107" s="16">
        <f t="shared" si="10"/>
        <v>1</v>
      </c>
      <c r="E107" s="17">
        <f t="shared" si="11"/>
        <v>0</v>
      </c>
      <c r="F107" s="5">
        <v>0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3"/>
    </row>
    <row r="108" spans="1:28" ht="12.75">
      <c r="A108" s="3">
        <v>13</v>
      </c>
      <c r="B108" s="131" t="s">
        <v>453</v>
      </c>
      <c r="C108" s="117">
        <v>28525</v>
      </c>
      <c r="D108" s="16">
        <f t="shared" si="10"/>
        <v>3</v>
      </c>
      <c r="E108" s="17">
        <f t="shared" si="11"/>
        <v>0</v>
      </c>
      <c r="F108" s="5"/>
      <c r="G108" s="5"/>
      <c r="H108" s="5"/>
      <c r="I108" s="5">
        <v>0</v>
      </c>
      <c r="J108" s="5">
        <v>0</v>
      </c>
      <c r="K108" s="5">
        <v>0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3"/>
    </row>
    <row r="109" spans="1:28" ht="12.75">
      <c r="A109" s="3">
        <v>14</v>
      </c>
      <c r="B109" s="131" t="s">
        <v>454</v>
      </c>
      <c r="C109" s="117">
        <v>28910</v>
      </c>
      <c r="D109" s="16">
        <f t="shared" si="10"/>
        <v>3</v>
      </c>
      <c r="E109" s="17">
        <f t="shared" si="11"/>
        <v>8</v>
      </c>
      <c r="F109" s="5"/>
      <c r="G109" s="5"/>
      <c r="H109" s="5"/>
      <c r="I109" s="5">
        <v>1</v>
      </c>
      <c r="J109" s="5">
        <v>3</v>
      </c>
      <c r="K109" s="5">
        <v>4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3"/>
    </row>
    <row r="110" spans="1:28" ht="12.75">
      <c r="A110" s="3">
        <v>15</v>
      </c>
      <c r="B110" s="21"/>
      <c r="C110" s="117"/>
      <c r="D110" s="16">
        <f t="shared" si="10"/>
        <v>0</v>
      </c>
      <c r="E110" s="17">
        <f t="shared" si="11"/>
        <v>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3"/>
    </row>
    <row r="111" spans="1:28" ht="12.75">
      <c r="A111" s="3">
        <v>16</v>
      </c>
      <c r="B111" s="21"/>
      <c r="C111" s="117"/>
      <c r="D111" s="16">
        <f t="shared" si="10"/>
        <v>0</v>
      </c>
      <c r="E111" s="17">
        <f t="shared" si="11"/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3"/>
    </row>
    <row r="112" spans="1:28" ht="12.75">
      <c r="A112" s="3">
        <v>17</v>
      </c>
      <c r="B112" s="21"/>
      <c r="C112" s="117"/>
      <c r="D112" s="16">
        <f t="shared" si="10"/>
        <v>0</v>
      </c>
      <c r="E112" s="17">
        <f t="shared" si="11"/>
        <v>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3"/>
    </row>
    <row r="113" spans="1:28" ht="12.75">
      <c r="A113" s="3">
        <v>18</v>
      </c>
      <c r="B113" s="21"/>
      <c r="C113" s="117"/>
      <c r="D113" s="16">
        <f t="shared" si="10"/>
        <v>0</v>
      </c>
      <c r="E113" s="17">
        <f t="shared" si="11"/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3"/>
    </row>
    <row r="114" spans="1:28" ht="12.75">
      <c r="A114" s="3">
        <v>19</v>
      </c>
      <c r="B114" s="21"/>
      <c r="C114" s="117"/>
      <c r="D114" s="16">
        <f t="shared" si="10"/>
        <v>0</v>
      </c>
      <c r="E114" s="17">
        <f t="shared" si="11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3"/>
    </row>
    <row r="115" spans="1:28" ht="12.75">
      <c r="A115" s="3">
        <v>20</v>
      </c>
      <c r="B115" s="21"/>
      <c r="C115" s="117"/>
      <c r="D115" s="16">
        <f t="shared" si="10"/>
        <v>0</v>
      </c>
      <c r="E115" s="17">
        <f t="shared" si="11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3"/>
    </row>
    <row r="116" spans="1:28" ht="12.75">
      <c r="A116" s="3">
        <v>21</v>
      </c>
      <c r="B116" s="21"/>
      <c r="C116" s="117"/>
      <c r="D116" s="16">
        <f t="shared" si="10"/>
        <v>0</v>
      </c>
      <c r="E116" s="17">
        <f t="shared" si="11"/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3"/>
    </row>
    <row r="117" spans="1:28" ht="12.75">
      <c r="A117" s="3">
        <v>22</v>
      </c>
      <c r="B117" s="21"/>
      <c r="C117" s="117"/>
      <c r="D117" s="16">
        <f t="shared" si="10"/>
        <v>0</v>
      </c>
      <c r="E117" s="17">
        <f t="shared" si="11"/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3"/>
    </row>
    <row r="118" spans="1:28" ht="12.75">
      <c r="A118" s="3">
        <v>23</v>
      </c>
      <c r="B118" s="21"/>
      <c r="C118" s="117"/>
      <c r="D118" s="16">
        <f t="shared" si="10"/>
        <v>0</v>
      </c>
      <c r="E118" s="17">
        <f t="shared" si="11"/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3"/>
    </row>
    <row r="119" spans="1:28" ht="12.75">
      <c r="A119" s="3">
        <v>24</v>
      </c>
      <c r="B119" s="21"/>
      <c r="C119" s="117"/>
      <c r="D119" s="16">
        <f t="shared" si="10"/>
        <v>0</v>
      </c>
      <c r="E119" s="17">
        <f t="shared" si="11"/>
        <v>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3"/>
    </row>
    <row r="120" spans="1:28" ht="12.75">
      <c r="A120" s="3">
        <v>25</v>
      </c>
      <c r="B120" s="22"/>
      <c r="C120" s="117" t="s">
        <v>12</v>
      </c>
      <c r="D120" s="16">
        <f t="shared" si="10"/>
        <v>0</v>
      </c>
      <c r="E120" s="17">
        <f t="shared" si="11"/>
        <v>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3"/>
    </row>
    <row r="121" spans="1:28" ht="12.75">
      <c r="A121" s="7"/>
      <c r="B121" s="149" t="s">
        <v>457</v>
      </c>
      <c r="C121" s="150"/>
      <c r="D121" s="11"/>
      <c r="E121" s="12"/>
      <c r="F121" s="7">
        <v>1</v>
      </c>
      <c r="G121" s="7">
        <v>2</v>
      </c>
      <c r="H121" s="7">
        <v>3</v>
      </c>
      <c r="I121" s="7">
        <v>4</v>
      </c>
      <c r="J121" s="7">
        <v>5</v>
      </c>
      <c r="K121" s="7">
        <v>6</v>
      </c>
      <c r="L121" s="7">
        <v>7</v>
      </c>
      <c r="M121" s="7">
        <v>8</v>
      </c>
      <c r="N121" s="7">
        <v>9</v>
      </c>
      <c r="O121" s="7">
        <v>10</v>
      </c>
      <c r="P121" s="7">
        <v>11</v>
      </c>
      <c r="Q121" s="7">
        <v>12</v>
      </c>
      <c r="R121" s="7">
        <v>13</v>
      </c>
      <c r="S121" s="7">
        <v>14</v>
      </c>
      <c r="T121" s="7">
        <v>15</v>
      </c>
      <c r="U121" s="7">
        <v>16</v>
      </c>
      <c r="V121" s="7">
        <v>17</v>
      </c>
      <c r="W121" s="7">
        <v>18</v>
      </c>
      <c r="X121" s="7">
        <v>19</v>
      </c>
      <c r="Y121" s="7">
        <v>20</v>
      </c>
      <c r="Z121" s="7">
        <v>21</v>
      </c>
      <c r="AA121" s="7">
        <v>22</v>
      </c>
      <c r="AB121" s="3"/>
    </row>
    <row r="122" spans="1:28" ht="42.75">
      <c r="A122" s="3">
        <v>5</v>
      </c>
      <c r="B122" s="151"/>
      <c r="C122" s="152"/>
      <c r="D122" s="18" t="s">
        <v>1</v>
      </c>
      <c r="E122" s="13"/>
      <c r="F122" s="32">
        <v>42259</v>
      </c>
      <c r="G122" s="32">
        <v>42274</v>
      </c>
      <c r="H122" s="32">
        <v>42287</v>
      </c>
      <c r="I122" s="136">
        <v>42302</v>
      </c>
      <c r="J122" s="136">
        <v>42308</v>
      </c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1"/>
    </row>
    <row r="123" spans="1:28" ht="12.75">
      <c r="A123" s="4"/>
      <c r="B123" s="34" t="s">
        <v>3</v>
      </c>
      <c r="C123" s="130" t="s">
        <v>382</v>
      </c>
      <c r="D123" s="118" t="s">
        <v>5</v>
      </c>
      <c r="E123" s="119"/>
      <c r="F123" s="120">
        <v>3</v>
      </c>
      <c r="G123" s="120">
        <v>11</v>
      </c>
      <c r="H123" s="120">
        <v>15</v>
      </c>
      <c r="I123" s="135">
        <v>19</v>
      </c>
      <c r="J123" s="135">
        <v>22</v>
      </c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2"/>
    </row>
    <row r="124" spans="2:28" ht="29.25">
      <c r="B124" s="19" t="s">
        <v>6</v>
      </c>
      <c r="D124" s="18" t="s">
        <v>7</v>
      </c>
      <c r="E124" s="13"/>
      <c r="F124" s="133" t="s">
        <v>458</v>
      </c>
      <c r="G124" s="133" t="s">
        <v>465</v>
      </c>
      <c r="H124" s="133" t="s">
        <v>470</v>
      </c>
      <c r="I124" s="134" t="s">
        <v>471</v>
      </c>
      <c r="J124" s="134" t="s">
        <v>474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2"/>
    </row>
    <row r="125" spans="1:28" ht="12.75">
      <c r="A125" s="4"/>
      <c r="B125" s="20" t="s">
        <v>8</v>
      </c>
      <c r="C125" s="4" t="s">
        <v>9</v>
      </c>
      <c r="D125" s="14" t="s">
        <v>10</v>
      </c>
      <c r="E125" s="15" t="s">
        <v>11</v>
      </c>
      <c r="F125" s="24">
        <f aca="true" t="shared" si="12" ref="F125:AA125">SUM(F126:F150)</f>
        <v>20</v>
      </c>
      <c r="G125" s="24">
        <f t="shared" si="12"/>
        <v>26</v>
      </c>
      <c r="H125" s="24">
        <f t="shared" si="12"/>
        <v>26</v>
      </c>
      <c r="I125" s="24">
        <f t="shared" si="12"/>
        <v>44</v>
      </c>
      <c r="J125" s="24">
        <f t="shared" si="12"/>
        <v>30</v>
      </c>
      <c r="K125" s="24">
        <f t="shared" si="12"/>
        <v>0</v>
      </c>
      <c r="L125" s="24">
        <f t="shared" si="12"/>
        <v>0</v>
      </c>
      <c r="M125" s="24">
        <f t="shared" si="12"/>
        <v>0</v>
      </c>
      <c r="N125" s="24">
        <f t="shared" si="12"/>
        <v>0</v>
      </c>
      <c r="O125" s="24">
        <f t="shared" si="12"/>
        <v>0</v>
      </c>
      <c r="P125" s="24">
        <f t="shared" si="12"/>
        <v>0</v>
      </c>
      <c r="Q125" s="24">
        <f t="shared" si="12"/>
        <v>0</v>
      </c>
      <c r="R125" s="24">
        <f t="shared" si="12"/>
        <v>0</v>
      </c>
      <c r="S125" s="24">
        <f t="shared" si="12"/>
        <v>0</v>
      </c>
      <c r="T125" s="24">
        <f t="shared" si="12"/>
        <v>0</v>
      </c>
      <c r="U125" s="24">
        <f t="shared" si="12"/>
        <v>0</v>
      </c>
      <c r="V125" s="24">
        <f t="shared" si="12"/>
        <v>0</v>
      </c>
      <c r="W125" s="24">
        <f t="shared" si="12"/>
        <v>0</v>
      </c>
      <c r="X125" s="24">
        <f t="shared" si="12"/>
        <v>0</v>
      </c>
      <c r="Y125" s="24">
        <f t="shared" si="12"/>
        <v>0</v>
      </c>
      <c r="Z125" s="24">
        <f t="shared" si="12"/>
        <v>0</v>
      </c>
      <c r="AA125" s="24">
        <f t="shared" si="12"/>
        <v>0</v>
      </c>
      <c r="AB125" s="3"/>
    </row>
    <row r="126" spans="1:28" ht="12.75">
      <c r="A126" s="3">
        <v>1</v>
      </c>
      <c r="B126" s="131" t="s">
        <v>464</v>
      </c>
      <c r="C126" s="117">
        <v>29144</v>
      </c>
      <c r="D126" s="16">
        <f aca="true" t="shared" si="13" ref="D126:D150">COUNTA(F126:AA126)</f>
        <v>5</v>
      </c>
      <c r="E126" s="17">
        <f aca="true" t="shared" si="14" ref="E126:E150">SUM(F126:AA126)</f>
        <v>0</v>
      </c>
      <c r="F126" s="5">
        <v>0</v>
      </c>
      <c r="G126" s="5">
        <v>0</v>
      </c>
      <c r="H126" s="5">
        <v>0</v>
      </c>
      <c r="I126" s="137">
        <v>0</v>
      </c>
      <c r="J126" s="137">
        <v>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3"/>
    </row>
    <row r="127" spans="1:28" ht="12.75">
      <c r="A127" s="3">
        <v>2</v>
      </c>
      <c r="B127" s="131" t="s">
        <v>459</v>
      </c>
      <c r="C127" s="117">
        <v>32691</v>
      </c>
      <c r="D127" s="16">
        <f t="shared" si="13"/>
        <v>3</v>
      </c>
      <c r="E127" s="17">
        <f t="shared" si="14"/>
        <v>13</v>
      </c>
      <c r="F127" s="5">
        <v>2</v>
      </c>
      <c r="G127" s="5">
        <v>6</v>
      </c>
      <c r="H127" s="5">
        <v>5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3"/>
    </row>
    <row r="128" spans="1:28" ht="12.75">
      <c r="A128" s="3">
        <v>3</v>
      </c>
      <c r="B128" s="131" t="s">
        <v>472</v>
      </c>
      <c r="C128" s="117">
        <v>29876</v>
      </c>
      <c r="D128" s="16">
        <f t="shared" si="13"/>
        <v>5</v>
      </c>
      <c r="E128" s="17">
        <f t="shared" si="14"/>
        <v>16</v>
      </c>
      <c r="F128" s="5">
        <v>3</v>
      </c>
      <c r="G128" s="5">
        <v>0</v>
      </c>
      <c r="H128" s="5">
        <v>3</v>
      </c>
      <c r="I128" s="137">
        <v>7</v>
      </c>
      <c r="J128" s="137">
        <v>3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3"/>
    </row>
    <row r="129" spans="1:28" ht="12.75">
      <c r="A129" s="3">
        <v>4</v>
      </c>
      <c r="B129" s="131" t="s">
        <v>460</v>
      </c>
      <c r="C129" s="117">
        <v>35956</v>
      </c>
      <c r="D129" s="16">
        <f t="shared" si="13"/>
        <v>5</v>
      </c>
      <c r="E129" s="17">
        <f t="shared" si="14"/>
        <v>15</v>
      </c>
      <c r="F129" s="5">
        <v>3</v>
      </c>
      <c r="G129" s="5">
        <v>0</v>
      </c>
      <c r="H129" s="5">
        <v>3</v>
      </c>
      <c r="I129" s="137">
        <v>8</v>
      </c>
      <c r="J129" s="137">
        <v>1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3"/>
    </row>
    <row r="130" spans="1:28" ht="12.75">
      <c r="A130" s="3">
        <v>5</v>
      </c>
      <c r="B130" s="131" t="s">
        <v>461</v>
      </c>
      <c r="C130" s="117">
        <v>36076</v>
      </c>
      <c r="D130" s="16">
        <f t="shared" si="13"/>
        <v>5</v>
      </c>
      <c r="E130" s="17">
        <f t="shared" si="14"/>
        <v>16</v>
      </c>
      <c r="F130" s="5">
        <v>1</v>
      </c>
      <c r="G130" s="5">
        <v>1</v>
      </c>
      <c r="H130" s="5">
        <v>1</v>
      </c>
      <c r="I130" s="137">
        <v>6</v>
      </c>
      <c r="J130" s="137">
        <v>7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3"/>
    </row>
    <row r="131" spans="1:28" ht="12.75">
      <c r="A131" s="3">
        <v>6</v>
      </c>
      <c r="B131" s="131" t="s">
        <v>462</v>
      </c>
      <c r="C131" s="117">
        <v>30736</v>
      </c>
      <c r="D131" s="16">
        <f t="shared" si="13"/>
        <v>5</v>
      </c>
      <c r="E131" s="17">
        <f t="shared" si="14"/>
        <v>44</v>
      </c>
      <c r="F131" s="5">
        <v>9</v>
      </c>
      <c r="G131" s="5">
        <v>4</v>
      </c>
      <c r="H131" s="5">
        <v>5</v>
      </c>
      <c r="I131" s="137">
        <v>19</v>
      </c>
      <c r="J131" s="137">
        <v>7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3"/>
    </row>
    <row r="132" spans="1:28" ht="12.75">
      <c r="A132" s="3">
        <v>7</v>
      </c>
      <c r="B132" s="131" t="s">
        <v>463</v>
      </c>
      <c r="C132" s="117">
        <v>35781</v>
      </c>
      <c r="D132" s="16">
        <f t="shared" si="13"/>
        <v>4</v>
      </c>
      <c r="E132" s="17">
        <f t="shared" si="14"/>
        <v>3</v>
      </c>
      <c r="F132" s="5">
        <v>2</v>
      </c>
      <c r="G132" s="5">
        <v>0</v>
      </c>
      <c r="H132" s="5">
        <v>0</v>
      </c>
      <c r="I132" s="137">
        <v>1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3"/>
    </row>
    <row r="133" spans="1:28" ht="12.75">
      <c r="A133" s="3">
        <v>8</v>
      </c>
      <c r="B133" s="131" t="s">
        <v>466</v>
      </c>
      <c r="C133" s="117">
        <v>35455</v>
      </c>
      <c r="D133" s="16">
        <f t="shared" si="13"/>
        <v>4</v>
      </c>
      <c r="E133" s="17">
        <f t="shared" si="14"/>
        <v>3</v>
      </c>
      <c r="F133" s="5"/>
      <c r="G133" s="5">
        <v>1</v>
      </c>
      <c r="H133" s="5">
        <v>1</v>
      </c>
      <c r="I133" s="137">
        <v>1</v>
      </c>
      <c r="J133" s="137">
        <v>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3"/>
    </row>
    <row r="134" spans="1:28" ht="12.75">
      <c r="A134" s="3">
        <v>9</v>
      </c>
      <c r="B134" s="131" t="s">
        <v>467</v>
      </c>
      <c r="C134" s="117">
        <v>27476</v>
      </c>
      <c r="D134" s="16">
        <f t="shared" si="13"/>
        <v>3</v>
      </c>
      <c r="E134" s="17">
        <f t="shared" si="14"/>
        <v>34</v>
      </c>
      <c r="F134" s="5"/>
      <c r="G134" s="5">
        <v>14</v>
      </c>
      <c r="H134" s="5">
        <v>8</v>
      </c>
      <c r="I134" s="5"/>
      <c r="J134" s="137">
        <v>12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3"/>
    </row>
    <row r="135" spans="1:28" ht="12.75">
      <c r="A135" s="3">
        <v>10</v>
      </c>
      <c r="B135" s="131" t="s">
        <v>468</v>
      </c>
      <c r="C135" s="117">
        <v>26876</v>
      </c>
      <c r="D135" s="16">
        <f t="shared" si="13"/>
        <v>3</v>
      </c>
      <c r="E135" s="17">
        <f t="shared" si="14"/>
        <v>1</v>
      </c>
      <c r="F135" s="5"/>
      <c r="G135" s="5">
        <v>0</v>
      </c>
      <c r="H135" s="5">
        <v>0</v>
      </c>
      <c r="I135" s="5">
        <v>1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3"/>
    </row>
    <row r="136" spans="1:28" ht="12.75">
      <c r="A136" s="3">
        <v>11</v>
      </c>
      <c r="B136" s="131" t="s">
        <v>469</v>
      </c>
      <c r="C136" s="117">
        <v>34185</v>
      </c>
      <c r="D136" s="16">
        <f t="shared" si="13"/>
        <v>3</v>
      </c>
      <c r="E136" s="17">
        <f t="shared" si="14"/>
        <v>0</v>
      </c>
      <c r="F136" s="5"/>
      <c r="G136" s="5">
        <v>0</v>
      </c>
      <c r="H136" s="5"/>
      <c r="I136" s="5">
        <v>0</v>
      </c>
      <c r="J136" s="5">
        <v>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3"/>
    </row>
    <row r="137" spans="1:28" ht="12.75">
      <c r="A137" s="3">
        <v>12</v>
      </c>
      <c r="B137" s="131" t="s">
        <v>473</v>
      </c>
      <c r="C137" s="117">
        <v>34736</v>
      </c>
      <c r="D137" s="16">
        <f t="shared" si="13"/>
        <v>2</v>
      </c>
      <c r="E137" s="17">
        <f t="shared" si="14"/>
        <v>1</v>
      </c>
      <c r="F137" s="5"/>
      <c r="G137" s="5"/>
      <c r="H137" s="5"/>
      <c r="I137" s="5">
        <v>1</v>
      </c>
      <c r="J137" s="5"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3"/>
    </row>
    <row r="138" spans="1:28" ht="12.75">
      <c r="A138" s="3">
        <v>13</v>
      </c>
      <c r="B138" s="21"/>
      <c r="C138" s="117"/>
      <c r="D138" s="16">
        <f t="shared" si="13"/>
        <v>0</v>
      </c>
      <c r="E138" s="17">
        <f t="shared" si="14"/>
        <v>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3"/>
    </row>
    <row r="139" spans="1:28" ht="12.75">
      <c r="A139" s="3">
        <v>14</v>
      </c>
      <c r="B139" s="21"/>
      <c r="C139" s="117"/>
      <c r="D139" s="16">
        <f t="shared" si="13"/>
        <v>0</v>
      </c>
      <c r="E139" s="17">
        <f t="shared" si="14"/>
        <v>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3"/>
    </row>
    <row r="140" spans="1:28" ht="12.75">
      <c r="A140" s="3">
        <v>15</v>
      </c>
      <c r="B140" s="21"/>
      <c r="C140" s="117"/>
      <c r="D140" s="16">
        <f t="shared" si="13"/>
        <v>0</v>
      </c>
      <c r="E140" s="17">
        <f t="shared" si="14"/>
        <v>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3"/>
    </row>
    <row r="141" spans="1:28" ht="12.75">
      <c r="A141" s="3">
        <v>16</v>
      </c>
      <c r="B141" s="21"/>
      <c r="C141" s="117"/>
      <c r="D141" s="16">
        <f t="shared" si="13"/>
        <v>0</v>
      </c>
      <c r="E141" s="17">
        <f t="shared" si="14"/>
        <v>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3"/>
    </row>
    <row r="142" spans="1:28" ht="12.75">
      <c r="A142" s="3">
        <v>17</v>
      </c>
      <c r="B142" s="21"/>
      <c r="C142" s="117"/>
      <c r="D142" s="16">
        <f t="shared" si="13"/>
        <v>0</v>
      </c>
      <c r="E142" s="17">
        <f t="shared" si="14"/>
        <v>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3"/>
    </row>
    <row r="143" spans="1:28" ht="12.75">
      <c r="A143" s="3">
        <v>18</v>
      </c>
      <c r="B143" s="21"/>
      <c r="C143" s="117"/>
      <c r="D143" s="16">
        <f t="shared" si="13"/>
        <v>0</v>
      </c>
      <c r="E143" s="17">
        <f t="shared" si="14"/>
        <v>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3"/>
    </row>
    <row r="144" spans="1:28" ht="12.75">
      <c r="A144" s="3">
        <v>19</v>
      </c>
      <c r="B144" s="21"/>
      <c r="C144" s="117"/>
      <c r="D144" s="16">
        <f t="shared" si="13"/>
        <v>0</v>
      </c>
      <c r="E144" s="17">
        <f t="shared" si="14"/>
        <v>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3"/>
    </row>
    <row r="145" spans="1:28" ht="12.75">
      <c r="A145" s="3">
        <v>20</v>
      </c>
      <c r="B145" s="21"/>
      <c r="C145" s="117"/>
      <c r="D145" s="16">
        <f t="shared" si="13"/>
        <v>0</v>
      </c>
      <c r="E145" s="17">
        <f t="shared" si="14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3"/>
    </row>
    <row r="146" spans="1:28" ht="12.75">
      <c r="A146" s="3">
        <v>21</v>
      </c>
      <c r="B146" s="21"/>
      <c r="C146" s="117"/>
      <c r="D146" s="16">
        <f t="shared" si="13"/>
        <v>0</v>
      </c>
      <c r="E146" s="17">
        <f t="shared" si="14"/>
        <v>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3"/>
    </row>
    <row r="147" spans="1:28" ht="12.75">
      <c r="A147" s="3">
        <v>22</v>
      </c>
      <c r="B147" s="21"/>
      <c r="C147" s="117"/>
      <c r="D147" s="16">
        <f t="shared" si="13"/>
        <v>0</v>
      </c>
      <c r="E147" s="17">
        <f t="shared" si="14"/>
        <v>0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3"/>
    </row>
    <row r="148" spans="1:28" ht="12.75">
      <c r="A148" s="3">
        <v>23</v>
      </c>
      <c r="B148" s="21"/>
      <c r="C148" s="117"/>
      <c r="D148" s="16">
        <f t="shared" si="13"/>
        <v>0</v>
      </c>
      <c r="E148" s="17">
        <f t="shared" si="14"/>
        <v>0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3"/>
    </row>
    <row r="149" spans="1:28" ht="12.75">
      <c r="A149" s="3">
        <v>24</v>
      </c>
      <c r="B149" s="21"/>
      <c r="C149" s="117"/>
      <c r="D149" s="16">
        <f t="shared" si="13"/>
        <v>0</v>
      </c>
      <c r="E149" s="17">
        <f t="shared" si="14"/>
        <v>0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3"/>
    </row>
    <row r="150" spans="1:28" ht="12.75">
      <c r="A150" s="3">
        <v>25</v>
      </c>
      <c r="B150" s="22"/>
      <c r="C150" s="117" t="s">
        <v>12</v>
      </c>
      <c r="D150" s="16">
        <f t="shared" si="13"/>
        <v>0</v>
      </c>
      <c r="E150" s="17">
        <f t="shared" si="14"/>
        <v>0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3"/>
    </row>
    <row r="151" spans="1:28" ht="12.75">
      <c r="A151" s="7"/>
      <c r="B151" s="149" t="s">
        <v>475</v>
      </c>
      <c r="C151" s="150"/>
      <c r="D151" s="11"/>
      <c r="E151" s="12"/>
      <c r="F151" s="7">
        <v>1</v>
      </c>
      <c r="G151" s="7">
        <v>2</v>
      </c>
      <c r="H151" s="7">
        <v>3</v>
      </c>
      <c r="I151" s="7">
        <v>4</v>
      </c>
      <c r="J151" s="7">
        <v>5</v>
      </c>
      <c r="K151" s="7">
        <v>6</v>
      </c>
      <c r="L151" s="7">
        <v>7</v>
      </c>
      <c r="M151" s="7">
        <v>8</v>
      </c>
      <c r="N151" s="7">
        <v>9</v>
      </c>
      <c r="O151" s="7">
        <v>10</v>
      </c>
      <c r="P151" s="7">
        <v>11</v>
      </c>
      <c r="Q151" s="7">
        <v>12</v>
      </c>
      <c r="R151" s="7">
        <v>13</v>
      </c>
      <c r="S151" s="7">
        <v>14</v>
      </c>
      <c r="T151" s="7">
        <v>15</v>
      </c>
      <c r="U151" s="7">
        <v>16</v>
      </c>
      <c r="V151" s="7">
        <v>17</v>
      </c>
      <c r="W151" s="7">
        <v>18</v>
      </c>
      <c r="X151" s="7">
        <v>19</v>
      </c>
      <c r="Y151" s="7">
        <v>20</v>
      </c>
      <c r="Z151" s="7">
        <v>21</v>
      </c>
      <c r="AA151" s="7">
        <v>22</v>
      </c>
      <c r="AB151" s="3"/>
    </row>
    <row r="152" spans="1:28" ht="42.75">
      <c r="A152" s="3">
        <v>6</v>
      </c>
      <c r="B152" s="151"/>
      <c r="C152" s="152"/>
      <c r="D152" s="18" t="s">
        <v>1</v>
      </c>
      <c r="E152" s="13"/>
      <c r="F152" s="32">
        <v>42259</v>
      </c>
      <c r="G152" s="32">
        <v>42280</v>
      </c>
      <c r="H152" s="32">
        <v>42302</v>
      </c>
      <c r="I152" s="136">
        <v>42309</v>
      </c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1"/>
    </row>
    <row r="153" spans="1:28" ht="12.75">
      <c r="A153" s="4"/>
      <c r="B153" s="34" t="s">
        <v>3</v>
      </c>
      <c r="C153" s="130" t="s">
        <v>382</v>
      </c>
      <c r="D153" s="118" t="s">
        <v>5</v>
      </c>
      <c r="E153" s="119"/>
      <c r="F153" s="120">
        <v>4</v>
      </c>
      <c r="G153" s="120">
        <v>13</v>
      </c>
      <c r="H153" s="120">
        <v>20</v>
      </c>
      <c r="I153" s="135">
        <v>24</v>
      </c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2"/>
    </row>
    <row r="154" spans="2:28" ht="29.25">
      <c r="B154" s="19" t="s">
        <v>6</v>
      </c>
      <c r="D154" s="18" t="s">
        <v>7</v>
      </c>
      <c r="E154" s="13"/>
      <c r="F154" s="133" t="s">
        <v>476</v>
      </c>
      <c r="G154" s="133" t="s">
        <v>487</v>
      </c>
      <c r="H154" s="133" t="s">
        <v>491</v>
      </c>
      <c r="I154" s="134" t="s">
        <v>494</v>
      </c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2"/>
    </row>
    <row r="155" spans="1:28" ht="12.75">
      <c r="A155" s="4"/>
      <c r="B155" s="20" t="s">
        <v>8</v>
      </c>
      <c r="C155" s="4" t="s">
        <v>9</v>
      </c>
      <c r="D155" s="14" t="s">
        <v>10</v>
      </c>
      <c r="E155" s="15" t="s">
        <v>11</v>
      </c>
      <c r="F155" s="24">
        <f aca="true" t="shared" si="15" ref="F155:AA155">SUM(F156:F180)</f>
        <v>12</v>
      </c>
      <c r="G155" s="24">
        <f t="shared" si="15"/>
        <v>17</v>
      </c>
      <c r="H155" s="24">
        <f t="shared" si="15"/>
        <v>20</v>
      </c>
      <c r="I155" s="24">
        <f t="shared" si="15"/>
        <v>19</v>
      </c>
      <c r="J155" s="24">
        <f t="shared" si="15"/>
        <v>0</v>
      </c>
      <c r="K155" s="24">
        <f t="shared" si="15"/>
        <v>0</v>
      </c>
      <c r="L155" s="24">
        <f t="shared" si="15"/>
        <v>0</v>
      </c>
      <c r="M155" s="24">
        <f t="shared" si="15"/>
        <v>0</v>
      </c>
      <c r="N155" s="24">
        <f t="shared" si="15"/>
        <v>0</v>
      </c>
      <c r="O155" s="24">
        <f t="shared" si="15"/>
        <v>0</v>
      </c>
      <c r="P155" s="24">
        <f t="shared" si="15"/>
        <v>0</v>
      </c>
      <c r="Q155" s="24">
        <f t="shared" si="15"/>
        <v>0</v>
      </c>
      <c r="R155" s="24">
        <f t="shared" si="15"/>
        <v>0</v>
      </c>
      <c r="S155" s="24">
        <f t="shared" si="15"/>
        <v>0</v>
      </c>
      <c r="T155" s="24">
        <f t="shared" si="15"/>
        <v>0</v>
      </c>
      <c r="U155" s="24">
        <f t="shared" si="15"/>
        <v>0</v>
      </c>
      <c r="V155" s="24">
        <f t="shared" si="15"/>
        <v>0</v>
      </c>
      <c r="W155" s="24">
        <f t="shared" si="15"/>
        <v>0</v>
      </c>
      <c r="X155" s="24">
        <f t="shared" si="15"/>
        <v>0</v>
      </c>
      <c r="Y155" s="24">
        <f t="shared" si="15"/>
        <v>0</v>
      </c>
      <c r="Z155" s="24">
        <f t="shared" si="15"/>
        <v>0</v>
      </c>
      <c r="AA155" s="24">
        <f t="shared" si="15"/>
        <v>0</v>
      </c>
      <c r="AB155" s="3"/>
    </row>
    <row r="156" spans="1:28" ht="12.75">
      <c r="A156" s="3">
        <v>1</v>
      </c>
      <c r="B156" s="131" t="s">
        <v>477</v>
      </c>
      <c r="C156" s="117">
        <v>33058</v>
      </c>
      <c r="D156" s="16">
        <f aca="true" t="shared" si="16" ref="D156:D180">COUNTA(F156:AA156)</f>
        <v>2</v>
      </c>
      <c r="E156" s="17">
        <f aca="true" t="shared" si="17" ref="E156:E180">SUM(F156:AA156)</f>
        <v>0</v>
      </c>
      <c r="F156" s="5">
        <v>0</v>
      </c>
      <c r="G156" s="5">
        <v>0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3"/>
    </row>
    <row r="157" spans="1:28" ht="12.75">
      <c r="A157" s="3">
        <v>2</v>
      </c>
      <c r="B157" s="131" t="s">
        <v>478</v>
      </c>
      <c r="C157" s="117">
        <v>30769</v>
      </c>
      <c r="D157" s="16">
        <f t="shared" si="16"/>
        <v>1</v>
      </c>
      <c r="E157" s="17">
        <f t="shared" si="17"/>
        <v>0</v>
      </c>
      <c r="F157" s="5">
        <v>0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3"/>
    </row>
    <row r="158" spans="1:28" ht="12.75">
      <c r="A158" s="3">
        <v>3</v>
      </c>
      <c r="B158" s="131" t="s">
        <v>479</v>
      </c>
      <c r="C158" s="117">
        <v>35543</v>
      </c>
      <c r="D158" s="16">
        <f t="shared" si="16"/>
        <v>4</v>
      </c>
      <c r="E158" s="17">
        <f t="shared" si="17"/>
        <v>21</v>
      </c>
      <c r="F158" s="5">
        <v>2</v>
      </c>
      <c r="G158" s="5">
        <v>12</v>
      </c>
      <c r="H158" s="5">
        <v>5</v>
      </c>
      <c r="I158" s="137">
        <v>2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3"/>
    </row>
    <row r="159" spans="1:28" ht="12.75">
      <c r="A159" s="3">
        <v>4</v>
      </c>
      <c r="B159" s="131" t="s">
        <v>480</v>
      </c>
      <c r="C159" s="117">
        <v>35295</v>
      </c>
      <c r="D159" s="16">
        <f t="shared" si="16"/>
        <v>4</v>
      </c>
      <c r="E159" s="17">
        <f t="shared" si="17"/>
        <v>1</v>
      </c>
      <c r="F159" s="5">
        <v>0</v>
      </c>
      <c r="G159" s="5">
        <v>1</v>
      </c>
      <c r="H159" s="5">
        <v>0</v>
      </c>
      <c r="I159" s="137">
        <v>0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3"/>
    </row>
    <row r="160" spans="1:28" ht="12.75">
      <c r="A160" s="3">
        <v>5</v>
      </c>
      <c r="B160" s="131" t="s">
        <v>489</v>
      </c>
      <c r="C160" s="117">
        <v>32102</v>
      </c>
      <c r="D160" s="16">
        <f t="shared" si="16"/>
        <v>4</v>
      </c>
      <c r="E160" s="17">
        <f t="shared" si="17"/>
        <v>3</v>
      </c>
      <c r="F160" s="5">
        <v>2</v>
      </c>
      <c r="G160" s="5">
        <v>0</v>
      </c>
      <c r="H160" s="5">
        <v>1</v>
      </c>
      <c r="I160" s="137">
        <v>0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3"/>
    </row>
    <row r="161" spans="1:28" ht="12.75">
      <c r="A161" s="3">
        <v>6</v>
      </c>
      <c r="B161" s="131" t="s">
        <v>481</v>
      </c>
      <c r="C161" s="117">
        <v>30533</v>
      </c>
      <c r="D161" s="16">
        <f t="shared" si="16"/>
        <v>4</v>
      </c>
      <c r="E161" s="17">
        <f t="shared" si="17"/>
        <v>8</v>
      </c>
      <c r="F161" s="5">
        <v>1</v>
      </c>
      <c r="G161" s="5">
        <v>2</v>
      </c>
      <c r="H161" s="5">
        <v>2</v>
      </c>
      <c r="I161" s="137">
        <v>3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3"/>
    </row>
    <row r="162" spans="1:28" ht="12.75">
      <c r="A162" s="3">
        <v>7</v>
      </c>
      <c r="B162" s="131" t="s">
        <v>482</v>
      </c>
      <c r="C162" s="117">
        <v>32370</v>
      </c>
      <c r="D162" s="16">
        <f t="shared" si="16"/>
        <v>4</v>
      </c>
      <c r="E162" s="17">
        <f t="shared" si="17"/>
        <v>0</v>
      </c>
      <c r="F162" s="5">
        <v>0</v>
      </c>
      <c r="G162" s="5">
        <v>0</v>
      </c>
      <c r="H162" s="5">
        <v>0</v>
      </c>
      <c r="I162" s="137">
        <v>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3"/>
    </row>
    <row r="163" spans="1:28" ht="12.75">
      <c r="A163" s="3">
        <v>8</v>
      </c>
      <c r="B163" s="131" t="s">
        <v>483</v>
      </c>
      <c r="C163" s="117">
        <v>35283</v>
      </c>
      <c r="D163" s="16">
        <f t="shared" si="16"/>
        <v>1</v>
      </c>
      <c r="E163" s="17">
        <f t="shared" si="17"/>
        <v>1</v>
      </c>
      <c r="F163" s="5">
        <v>1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3"/>
    </row>
    <row r="164" spans="1:28" ht="12.75">
      <c r="A164" s="3">
        <v>9</v>
      </c>
      <c r="B164" s="131" t="s">
        <v>484</v>
      </c>
      <c r="C164" s="117">
        <v>35226</v>
      </c>
      <c r="D164" s="16">
        <f t="shared" si="16"/>
        <v>4</v>
      </c>
      <c r="E164" s="17">
        <f t="shared" si="17"/>
        <v>11</v>
      </c>
      <c r="F164" s="5">
        <v>3</v>
      </c>
      <c r="G164" s="5">
        <v>1</v>
      </c>
      <c r="H164" s="5">
        <v>3</v>
      </c>
      <c r="I164" s="137">
        <v>4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3"/>
    </row>
    <row r="165" spans="1:28" ht="12.75">
      <c r="A165" s="3">
        <v>10</v>
      </c>
      <c r="B165" s="131" t="s">
        <v>485</v>
      </c>
      <c r="C165" s="117">
        <v>36074</v>
      </c>
      <c r="D165" s="16">
        <f t="shared" si="16"/>
        <v>4</v>
      </c>
      <c r="E165" s="17">
        <f t="shared" si="17"/>
        <v>1</v>
      </c>
      <c r="F165" s="5">
        <v>0</v>
      </c>
      <c r="G165" s="5">
        <v>0</v>
      </c>
      <c r="H165" s="5">
        <v>1</v>
      </c>
      <c r="I165" s="137">
        <v>0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3"/>
    </row>
    <row r="166" spans="1:28" ht="12.75">
      <c r="A166" s="3">
        <v>11</v>
      </c>
      <c r="B166" s="131" t="s">
        <v>486</v>
      </c>
      <c r="C166" s="117">
        <v>33222</v>
      </c>
      <c r="D166" s="16">
        <f t="shared" si="16"/>
        <v>1</v>
      </c>
      <c r="E166" s="17">
        <f t="shared" si="17"/>
        <v>3</v>
      </c>
      <c r="F166" s="5">
        <v>3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3"/>
    </row>
    <row r="167" spans="1:28" ht="12.75">
      <c r="A167" s="3">
        <v>12</v>
      </c>
      <c r="B167" s="131" t="s">
        <v>488</v>
      </c>
      <c r="C167" s="117">
        <v>33113</v>
      </c>
      <c r="D167" s="16">
        <f t="shared" si="16"/>
        <v>3</v>
      </c>
      <c r="E167" s="17">
        <f t="shared" si="17"/>
        <v>0</v>
      </c>
      <c r="F167" s="5"/>
      <c r="G167" s="5">
        <v>0</v>
      </c>
      <c r="H167" s="5">
        <v>0</v>
      </c>
      <c r="I167" s="5">
        <v>0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3"/>
    </row>
    <row r="168" spans="1:28" ht="12.75">
      <c r="A168" s="3">
        <v>13</v>
      </c>
      <c r="B168" s="131" t="s">
        <v>490</v>
      </c>
      <c r="C168" s="117">
        <v>31857</v>
      </c>
      <c r="D168" s="16">
        <f t="shared" si="16"/>
        <v>3</v>
      </c>
      <c r="E168" s="17">
        <f t="shared" si="17"/>
        <v>7</v>
      </c>
      <c r="F168" s="5"/>
      <c r="G168" s="5">
        <v>1</v>
      </c>
      <c r="H168" s="5">
        <v>2</v>
      </c>
      <c r="I168" s="5">
        <v>4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3"/>
    </row>
    <row r="169" spans="1:28" ht="12.75">
      <c r="A169" s="3">
        <v>14</v>
      </c>
      <c r="B169" s="131" t="s">
        <v>492</v>
      </c>
      <c r="C169" s="117">
        <v>32572</v>
      </c>
      <c r="D169" s="16">
        <f t="shared" si="16"/>
        <v>2</v>
      </c>
      <c r="E169" s="17">
        <f t="shared" si="17"/>
        <v>4</v>
      </c>
      <c r="F169" s="5"/>
      <c r="G169" s="5"/>
      <c r="H169" s="5">
        <v>2</v>
      </c>
      <c r="I169" s="5">
        <v>2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3"/>
    </row>
    <row r="170" spans="1:28" ht="12.75">
      <c r="A170" s="3">
        <v>15</v>
      </c>
      <c r="B170" s="131" t="s">
        <v>493</v>
      </c>
      <c r="C170" s="117">
        <v>31022</v>
      </c>
      <c r="D170" s="16">
        <f t="shared" si="16"/>
        <v>2</v>
      </c>
      <c r="E170" s="17">
        <f t="shared" si="17"/>
        <v>8</v>
      </c>
      <c r="F170" s="5"/>
      <c r="G170" s="5"/>
      <c r="H170" s="5">
        <v>4</v>
      </c>
      <c r="I170" s="5">
        <v>4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3"/>
    </row>
    <row r="171" spans="1:28" ht="12.75">
      <c r="A171" s="3">
        <v>16</v>
      </c>
      <c r="B171" s="131" t="s">
        <v>495</v>
      </c>
      <c r="C171" s="117">
        <v>26572</v>
      </c>
      <c r="D171" s="16">
        <f t="shared" si="16"/>
        <v>1</v>
      </c>
      <c r="E171" s="17">
        <f t="shared" si="17"/>
        <v>0</v>
      </c>
      <c r="F171" s="5"/>
      <c r="G171" s="5"/>
      <c r="H171" s="5"/>
      <c r="I171" s="5">
        <v>0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3"/>
    </row>
    <row r="172" spans="1:28" ht="12.75">
      <c r="A172" s="3">
        <v>17</v>
      </c>
      <c r="B172" s="21"/>
      <c r="C172" s="117"/>
      <c r="D172" s="16">
        <f t="shared" si="16"/>
        <v>0</v>
      </c>
      <c r="E172" s="17">
        <f t="shared" si="17"/>
        <v>0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3"/>
    </row>
    <row r="173" spans="1:28" ht="12.75">
      <c r="A173" s="3">
        <v>18</v>
      </c>
      <c r="B173" s="21"/>
      <c r="C173" s="117"/>
      <c r="D173" s="16">
        <f t="shared" si="16"/>
        <v>0</v>
      </c>
      <c r="E173" s="17">
        <f t="shared" si="17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3"/>
    </row>
    <row r="174" spans="1:28" ht="12.75">
      <c r="A174" s="3">
        <v>19</v>
      </c>
      <c r="B174" s="21"/>
      <c r="C174" s="117"/>
      <c r="D174" s="16">
        <f t="shared" si="16"/>
        <v>0</v>
      </c>
      <c r="E174" s="17">
        <f t="shared" si="17"/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3"/>
    </row>
    <row r="175" spans="1:28" ht="12.75">
      <c r="A175" s="3">
        <v>20</v>
      </c>
      <c r="B175" s="21"/>
      <c r="C175" s="117"/>
      <c r="D175" s="16">
        <f t="shared" si="16"/>
        <v>0</v>
      </c>
      <c r="E175" s="17">
        <f t="shared" si="17"/>
        <v>0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3"/>
    </row>
    <row r="176" spans="1:28" ht="12.75">
      <c r="A176" s="3">
        <v>21</v>
      </c>
      <c r="B176" s="21"/>
      <c r="C176" s="117"/>
      <c r="D176" s="16">
        <f t="shared" si="16"/>
        <v>0</v>
      </c>
      <c r="E176" s="17">
        <f t="shared" si="17"/>
        <v>0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3"/>
    </row>
    <row r="177" spans="1:28" ht="12.75">
      <c r="A177" s="3">
        <v>22</v>
      </c>
      <c r="B177" s="21"/>
      <c r="C177" s="117"/>
      <c r="D177" s="16">
        <f t="shared" si="16"/>
        <v>0</v>
      </c>
      <c r="E177" s="17">
        <f t="shared" si="17"/>
        <v>0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3"/>
    </row>
    <row r="178" spans="1:28" ht="12.75">
      <c r="A178" s="3">
        <v>23</v>
      </c>
      <c r="B178" s="21"/>
      <c r="C178" s="117"/>
      <c r="D178" s="16">
        <f t="shared" si="16"/>
        <v>0</v>
      </c>
      <c r="E178" s="17">
        <f t="shared" si="17"/>
        <v>0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3"/>
    </row>
    <row r="179" spans="1:28" ht="12.75">
      <c r="A179" s="3">
        <v>24</v>
      </c>
      <c r="B179" s="21"/>
      <c r="C179" s="117"/>
      <c r="D179" s="16">
        <f t="shared" si="16"/>
        <v>0</v>
      </c>
      <c r="E179" s="17">
        <f t="shared" si="17"/>
        <v>0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3"/>
    </row>
    <row r="180" spans="1:28" ht="12.75">
      <c r="A180" s="3">
        <v>25</v>
      </c>
      <c r="B180" s="22"/>
      <c r="C180" s="117" t="s">
        <v>12</v>
      </c>
      <c r="D180" s="16">
        <f t="shared" si="16"/>
        <v>0</v>
      </c>
      <c r="E180" s="17">
        <f t="shared" si="17"/>
        <v>0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3"/>
    </row>
    <row r="181" spans="1:28" ht="12.75">
      <c r="A181" s="7"/>
      <c r="B181" s="149" t="s">
        <v>497</v>
      </c>
      <c r="C181" s="150"/>
      <c r="D181" s="11"/>
      <c r="E181" s="12"/>
      <c r="F181" s="7">
        <v>1</v>
      </c>
      <c r="G181" s="7">
        <v>2</v>
      </c>
      <c r="H181" s="7">
        <v>3</v>
      </c>
      <c r="I181" s="7">
        <v>4</v>
      </c>
      <c r="J181" s="7">
        <v>5</v>
      </c>
      <c r="K181" s="7">
        <v>6</v>
      </c>
      <c r="L181" s="7">
        <v>7</v>
      </c>
      <c r="M181" s="7">
        <v>8</v>
      </c>
      <c r="N181" s="7">
        <v>9</v>
      </c>
      <c r="O181" s="7">
        <v>10</v>
      </c>
      <c r="P181" s="7">
        <v>11</v>
      </c>
      <c r="Q181" s="7">
        <v>12</v>
      </c>
      <c r="R181" s="7">
        <v>13</v>
      </c>
      <c r="S181" s="7">
        <v>14</v>
      </c>
      <c r="T181" s="7">
        <v>15</v>
      </c>
      <c r="U181" s="7">
        <v>16</v>
      </c>
      <c r="V181" s="7">
        <v>17</v>
      </c>
      <c r="W181" s="7">
        <v>18</v>
      </c>
      <c r="X181" s="7">
        <v>19</v>
      </c>
      <c r="Y181" s="7">
        <v>20</v>
      </c>
      <c r="Z181" s="7">
        <v>21</v>
      </c>
      <c r="AA181" s="7">
        <v>22</v>
      </c>
      <c r="AB181" s="3"/>
    </row>
    <row r="182" spans="1:28" ht="42.75">
      <c r="A182" s="3">
        <v>7</v>
      </c>
      <c r="B182" s="151"/>
      <c r="C182" s="152"/>
      <c r="D182" s="18" t="s">
        <v>1</v>
      </c>
      <c r="E182" s="13"/>
      <c r="F182" s="32">
        <v>42259</v>
      </c>
      <c r="G182" s="32">
        <v>42266</v>
      </c>
      <c r="H182" s="32">
        <v>42281</v>
      </c>
      <c r="I182" s="136">
        <v>42288</v>
      </c>
      <c r="J182" s="136">
        <v>42301</v>
      </c>
      <c r="K182" s="136">
        <v>42308</v>
      </c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1"/>
    </row>
    <row r="183" spans="1:28" ht="12.75">
      <c r="A183" s="4"/>
      <c r="B183" s="34" t="s">
        <v>3</v>
      </c>
      <c r="C183" s="130" t="s">
        <v>382</v>
      </c>
      <c r="D183" s="118" t="s">
        <v>5</v>
      </c>
      <c r="E183" s="119"/>
      <c r="F183" s="120">
        <v>4</v>
      </c>
      <c r="G183" s="120">
        <v>8</v>
      </c>
      <c r="H183" s="120">
        <v>12</v>
      </c>
      <c r="I183" s="135">
        <v>16</v>
      </c>
      <c r="J183" s="135">
        <v>17</v>
      </c>
      <c r="K183" s="135">
        <v>22</v>
      </c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2"/>
    </row>
    <row r="184" spans="2:28" ht="29.25">
      <c r="B184" s="19" t="s">
        <v>6</v>
      </c>
      <c r="D184" s="18" t="s">
        <v>7</v>
      </c>
      <c r="E184" s="13"/>
      <c r="F184" s="133" t="s">
        <v>498</v>
      </c>
      <c r="G184" s="133" t="s">
        <v>508</v>
      </c>
      <c r="H184" s="133" t="s">
        <v>514</v>
      </c>
      <c r="I184" s="134" t="s">
        <v>516</v>
      </c>
      <c r="J184" s="134" t="s">
        <v>517</v>
      </c>
      <c r="K184" s="134" t="s">
        <v>518</v>
      </c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2"/>
    </row>
    <row r="185" spans="1:28" ht="12.75">
      <c r="A185" s="4"/>
      <c r="B185" s="20" t="s">
        <v>8</v>
      </c>
      <c r="C185" s="4" t="s">
        <v>9</v>
      </c>
      <c r="D185" s="14" t="s">
        <v>10</v>
      </c>
      <c r="E185" s="15" t="s">
        <v>11</v>
      </c>
      <c r="F185" s="24">
        <f aca="true" t="shared" si="18" ref="F185:AA185">SUM(F186:F210)</f>
        <v>19</v>
      </c>
      <c r="G185" s="24">
        <f t="shared" si="18"/>
        <v>11</v>
      </c>
      <c r="H185" s="24">
        <f t="shared" si="18"/>
        <v>16</v>
      </c>
      <c r="I185" s="24">
        <f t="shared" si="18"/>
        <v>18</v>
      </c>
      <c r="J185" s="24">
        <f t="shared" si="18"/>
        <v>13</v>
      </c>
      <c r="K185" s="24">
        <f t="shared" si="18"/>
        <v>18</v>
      </c>
      <c r="L185" s="24">
        <f t="shared" si="18"/>
        <v>0</v>
      </c>
      <c r="M185" s="24">
        <f t="shared" si="18"/>
        <v>0</v>
      </c>
      <c r="N185" s="24">
        <f t="shared" si="18"/>
        <v>0</v>
      </c>
      <c r="O185" s="24">
        <f t="shared" si="18"/>
        <v>0</v>
      </c>
      <c r="P185" s="24">
        <f t="shared" si="18"/>
        <v>0</v>
      </c>
      <c r="Q185" s="24">
        <f t="shared" si="18"/>
        <v>0</v>
      </c>
      <c r="R185" s="24">
        <f t="shared" si="18"/>
        <v>0</v>
      </c>
      <c r="S185" s="24">
        <f t="shared" si="18"/>
        <v>0</v>
      </c>
      <c r="T185" s="24">
        <f t="shared" si="18"/>
        <v>0</v>
      </c>
      <c r="U185" s="24">
        <f t="shared" si="18"/>
        <v>0</v>
      </c>
      <c r="V185" s="24">
        <f t="shared" si="18"/>
        <v>0</v>
      </c>
      <c r="W185" s="24">
        <f t="shared" si="18"/>
        <v>0</v>
      </c>
      <c r="X185" s="24">
        <f t="shared" si="18"/>
        <v>0</v>
      </c>
      <c r="Y185" s="24">
        <f t="shared" si="18"/>
        <v>0</v>
      </c>
      <c r="Z185" s="24">
        <f t="shared" si="18"/>
        <v>0</v>
      </c>
      <c r="AA185" s="24">
        <f t="shared" si="18"/>
        <v>0</v>
      </c>
      <c r="AB185" s="3"/>
    </row>
    <row r="186" spans="1:28" ht="12.75">
      <c r="A186" s="3">
        <v>1</v>
      </c>
      <c r="B186" s="131" t="s">
        <v>499</v>
      </c>
      <c r="C186" s="117">
        <v>30175</v>
      </c>
      <c r="D186" s="16">
        <f aca="true" t="shared" si="19" ref="D186:D210">COUNTA(F186:AA186)</f>
        <v>5</v>
      </c>
      <c r="E186" s="17">
        <f aca="true" t="shared" si="20" ref="E186:E210">SUM(F186:AA186)</f>
        <v>0</v>
      </c>
      <c r="F186" s="5">
        <v>0</v>
      </c>
      <c r="G186" s="5"/>
      <c r="H186" s="5">
        <v>0</v>
      </c>
      <c r="I186" s="5">
        <v>0</v>
      </c>
      <c r="J186" s="137">
        <v>0</v>
      </c>
      <c r="K186" s="137">
        <v>0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3"/>
    </row>
    <row r="187" spans="1:28" ht="12.75">
      <c r="A187" s="3">
        <v>2</v>
      </c>
      <c r="B187" s="131" t="s">
        <v>500</v>
      </c>
      <c r="C187" s="117">
        <v>36133</v>
      </c>
      <c r="D187" s="16">
        <f t="shared" si="19"/>
        <v>6</v>
      </c>
      <c r="E187" s="17">
        <f t="shared" si="20"/>
        <v>0</v>
      </c>
      <c r="F187" s="5">
        <v>0</v>
      </c>
      <c r="G187" s="5">
        <v>0</v>
      </c>
      <c r="H187" s="5">
        <v>0</v>
      </c>
      <c r="I187" s="137">
        <v>0</v>
      </c>
      <c r="J187" s="137">
        <v>0</v>
      </c>
      <c r="K187" s="137">
        <v>0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3"/>
    </row>
    <row r="188" spans="1:28" ht="12.75">
      <c r="A188" s="3">
        <v>3</v>
      </c>
      <c r="B188" s="131" t="s">
        <v>501</v>
      </c>
      <c r="C188" s="117">
        <v>27576</v>
      </c>
      <c r="D188" s="16">
        <v>6</v>
      </c>
      <c r="E188" s="17">
        <v>23</v>
      </c>
      <c r="F188" s="132">
        <v>8</v>
      </c>
      <c r="G188" s="132">
        <v>2</v>
      </c>
      <c r="H188" s="132">
        <v>0</v>
      </c>
      <c r="I188" s="132">
        <v>6</v>
      </c>
      <c r="J188" s="132">
        <v>3</v>
      </c>
      <c r="K188" s="132">
        <v>4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3"/>
    </row>
    <row r="189" spans="1:28" ht="12.75">
      <c r="A189" s="3">
        <v>4</v>
      </c>
      <c r="B189" s="131" t="s">
        <v>502</v>
      </c>
      <c r="C189" s="117">
        <v>36006</v>
      </c>
      <c r="D189" s="16">
        <f t="shared" si="19"/>
        <v>6</v>
      </c>
      <c r="E189" s="17">
        <f t="shared" si="20"/>
        <v>14</v>
      </c>
      <c r="F189" s="5">
        <v>3</v>
      </c>
      <c r="G189" s="5">
        <v>0</v>
      </c>
      <c r="H189" s="5">
        <v>1</v>
      </c>
      <c r="I189" s="137">
        <v>4</v>
      </c>
      <c r="J189" s="137">
        <v>2</v>
      </c>
      <c r="K189" s="137">
        <v>4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3"/>
    </row>
    <row r="190" spans="1:28" ht="12.75">
      <c r="A190" s="3">
        <v>5</v>
      </c>
      <c r="B190" s="131" t="s">
        <v>503</v>
      </c>
      <c r="C190" s="117">
        <v>31687</v>
      </c>
      <c r="D190" s="16">
        <f t="shared" si="19"/>
        <v>2</v>
      </c>
      <c r="E190" s="17">
        <f t="shared" si="20"/>
        <v>8</v>
      </c>
      <c r="F190" s="5">
        <v>3</v>
      </c>
      <c r="G190" s="5"/>
      <c r="H190" s="5">
        <v>5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3"/>
    </row>
    <row r="191" spans="1:28" ht="12.75">
      <c r="A191" s="3">
        <v>6</v>
      </c>
      <c r="B191" s="131" t="s">
        <v>504</v>
      </c>
      <c r="C191" s="117">
        <v>33044</v>
      </c>
      <c r="D191" s="16">
        <f t="shared" si="19"/>
        <v>4</v>
      </c>
      <c r="E191" s="17">
        <f t="shared" si="20"/>
        <v>13</v>
      </c>
      <c r="F191" s="5">
        <v>4</v>
      </c>
      <c r="G191" s="5">
        <v>2</v>
      </c>
      <c r="H191" s="5"/>
      <c r="I191" s="5"/>
      <c r="J191" s="5">
        <v>3</v>
      </c>
      <c r="K191" s="137">
        <v>4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3"/>
    </row>
    <row r="192" spans="1:28" ht="12.75">
      <c r="A192" s="3">
        <v>7</v>
      </c>
      <c r="B192" s="131" t="s">
        <v>505</v>
      </c>
      <c r="C192" s="117">
        <v>34941</v>
      </c>
      <c r="D192" s="16">
        <f t="shared" si="19"/>
        <v>6</v>
      </c>
      <c r="E192" s="17">
        <f t="shared" si="20"/>
        <v>5</v>
      </c>
      <c r="F192" s="5">
        <v>0</v>
      </c>
      <c r="G192" s="5">
        <v>1</v>
      </c>
      <c r="H192" s="5">
        <v>0</v>
      </c>
      <c r="I192" s="137">
        <v>2</v>
      </c>
      <c r="J192" s="137">
        <v>1</v>
      </c>
      <c r="K192" s="137">
        <v>1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3"/>
    </row>
    <row r="193" spans="1:28" ht="12.75">
      <c r="A193" s="3">
        <v>8</v>
      </c>
      <c r="B193" s="131" t="s">
        <v>506</v>
      </c>
      <c r="C193" s="117">
        <v>36315</v>
      </c>
      <c r="D193" s="16">
        <f t="shared" si="19"/>
        <v>5</v>
      </c>
      <c r="E193" s="17">
        <f t="shared" si="20"/>
        <v>1</v>
      </c>
      <c r="F193" s="5">
        <v>0</v>
      </c>
      <c r="G193" s="5">
        <v>0</v>
      </c>
      <c r="H193" s="5">
        <v>0</v>
      </c>
      <c r="I193" s="137">
        <v>1</v>
      </c>
      <c r="J193" s="5"/>
      <c r="K193" s="137">
        <v>0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3"/>
    </row>
    <row r="194" spans="1:28" ht="12.75">
      <c r="A194" s="3">
        <v>9</v>
      </c>
      <c r="B194" s="131" t="s">
        <v>507</v>
      </c>
      <c r="C194" s="117">
        <v>34228</v>
      </c>
      <c r="D194" s="16">
        <f t="shared" si="19"/>
        <v>5</v>
      </c>
      <c r="E194" s="17">
        <f t="shared" si="20"/>
        <v>1</v>
      </c>
      <c r="F194" s="5">
        <v>1</v>
      </c>
      <c r="G194" s="5">
        <v>0</v>
      </c>
      <c r="H194" s="5">
        <v>0</v>
      </c>
      <c r="I194" s="137">
        <v>0</v>
      </c>
      <c r="J194" s="137">
        <v>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3"/>
    </row>
    <row r="195" spans="1:28" ht="12.75">
      <c r="A195" s="3">
        <v>10</v>
      </c>
      <c r="B195" s="131" t="s">
        <v>509</v>
      </c>
      <c r="C195" s="117">
        <v>31221</v>
      </c>
      <c r="D195" s="16">
        <f t="shared" si="19"/>
        <v>3</v>
      </c>
      <c r="E195" s="17">
        <f t="shared" si="20"/>
        <v>12</v>
      </c>
      <c r="F195" s="5"/>
      <c r="G195" s="5">
        <v>5</v>
      </c>
      <c r="H195" s="5">
        <v>5</v>
      </c>
      <c r="I195" s="5"/>
      <c r="J195" s="5">
        <v>2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3"/>
    </row>
    <row r="196" spans="1:28" ht="12.75">
      <c r="A196" s="3">
        <v>11</v>
      </c>
      <c r="B196" s="131" t="s">
        <v>510</v>
      </c>
      <c r="C196" s="117">
        <v>22644</v>
      </c>
      <c r="D196" s="16">
        <f t="shared" si="19"/>
        <v>3</v>
      </c>
      <c r="E196" s="17">
        <f t="shared" si="20"/>
        <v>4</v>
      </c>
      <c r="F196" s="5"/>
      <c r="G196" s="5">
        <v>0</v>
      </c>
      <c r="H196" s="5"/>
      <c r="I196" s="5"/>
      <c r="J196" s="5">
        <v>1</v>
      </c>
      <c r="K196" s="5">
        <v>3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3"/>
    </row>
    <row r="197" spans="1:28" ht="12.75">
      <c r="A197" s="3">
        <v>12</v>
      </c>
      <c r="B197" s="131" t="s">
        <v>511</v>
      </c>
      <c r="C197" s="117">
        <v>35109</v>
      </c>
      <c r="D197" s="16">
        <f t="shared" si="19"/>
        <v>5</v>
      </c>
      <c r="E197" s="17">
        <f t="shared" si="20"/>
        <v>10</v>
      </c>
      <c r="F197" s="5"/>
      <c r="G197" s="5">
        <v>1</v>
      </c>
      <c r="H197" s="5">
        <v>2</v>
      </c>
      <c r="I197" s="5">
        <v>5</v>
      </c>
      <c r="J197" s="137">
        <v>0</v>
      </c>
      <c r="K197" s="137">
        <v>2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3"/>
    </row>
    <row r="198" spans="1:28" ht="12.75">
      <c r="A198" s="3">
        <v>13</v>
      </c>
      <c r="B198" s="131" t="s">
        <v>512</v>
      </c>
      <c r="C198" s="117">
        <v>34976</v>
      </c>
      <c r="D198" s="16">
        <f t="shared" si="19"/>
        <v>5</v>
      </c>
      <c r="E198" s="17">
        <f t="shared" si="20"/>
        <v>2</v>
      </c>
      <c r="F198" s="5"/>
      <c r="G198" s="5">
        <v>0</v>
      </c>
      <c r="H198" s="5">
        <v>2</v>
      </c>
      <c r="I198" s="5">
        <v>0</v>
      </c>
      <c r="J198" s="137">
        <v>0</v>
      </c>
      <c r="K198" s="137">
        <v>0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3"/>
    </row>
    <row r="199" spans="1:28" ht="12.75">
      <c r="A199" s="3">
        <v>14</v>
      </c>
      <c r="B199" s="131" t="s">
        <v>513</v>
      </c>
      <c r="C199" s="117">
        <v>35356</v>
      </c>
      <c r="D199" s="16">
        <f t="shared" si="19"/>
        <v>3</v>
      </c>
      <c r="E199" s="17">
        <f t="shared" si="20"/>
        <v>0</v>
      </c>
      <c r="F199" s="5"/>
      <c r="G199" s="5">
        <v>0</v>
      </c>
      <c r="H199" s="5"/>
      <c r="I199" s="5"/>
      <c r="J199" s="5">
        <v>0</v>
      </c>
      <c r="K199" s="5">
        <v>0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3"/>
    </row>
    <row r="200" spans="1:28" ht="12.75">
      <c r="A200" s="3">
        <v>15</v>
      </c>
      <c r="B200" s="131" t="s">
        <v>515</v>
      </c>
      <c r="C200" s="117">
        <v>29973</v>
      </c>
      <c r="D200" s="16">
        <f t="shared" si="19"/>
        <v>2</v>
      </c>
      <c r="E200" s="17">
        <f t="shared" si="20"/>
        <v>2</v>
      </c>
      <c r="F200" s="5"/>
      <c r="G200" s="5"/>
      <c r="H200" s="5">
        <v>1</v>
      </c>
      <c r="I200" s="5"/>
      <c r="J200" s="5">
        <v>1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3"/>
    </row>
    <row r="201" spans="1:28" ht="12.75">
      <c r="A201" s="3">
        <v>16</v>
      </c>
      <c r="B201" s="21"/>
      <c r="C201" s="117"/>
      <c r="D201" s="16">
        <f t="shared" si="19"/>
        <v>0</v>
      </c>
      <c r="E201" s="17">
        <f t="shared" si="20"/>
        <v>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3"/>
    </row>
    <row r="202" spans="1:28" ht="12.75">
      <c r="A202" s="3">
        <v>17</v>
      </c>
      <c r="B202" s="21"/>
      <c r="C202" s="117"/>
      <c r="D202" s="16">
        <f t="shared" si="19"/>
        <v>0</v>
      </c>
      <c r="E202" s="17">
        <f t="shared" si="20"/>
        <v>0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3"/>
    </row>
    <row r="203" spans="1:28" ht="12.75">
      <c r="A203" s="3">
        <v>18</v>
      </c>
      <c r="B203" s="21"/>
      <c r="C203" s="117"/>
      <c r="D203" s="16">
        <f t="shared" si="19"/>
        <v>0</v>
      </c>
      <c r="E203" s="17">
        <f t="shared" si="20"/>
        <v>0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3"/>
    </row>
    <row r="204" spans="1:28" ht="12.75">
      <c r="A204" s="3">
        <v>19</v>
      </c>
      <c r="B204" s="21"/>
      <c r="C204" s="117"/>
      <c r="D204" s="16">
        <f t="shared" si="19"/>
        <v>0</v>
      </c>
      <c r="E204" s="17">
        <f t="shared" si="20"/>
        <v>0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3"/>
    </row>
    <row r="205" spans="1:28" ht="12.75">
      <c r="A205" s="3">
        <v>20</v>
      </c>
      <c r="B205" s="21"/>
      <c r="C205" s="117"/>
      <c r="D205" s="16">
        <f t="shared" si="19"/>
        <v>0</v>
      </c>
      <c r="E205" s="17">
        <f t="shared" si="20"/>
        <v>0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3"/>
    </row>
    <row r="206" spans="1:28" ht="12.75">
      <c r="A206" s="3">
        <v>21</v>
      </c>
      <c r="B206" s="21"/>
      <c r="C206" s="117"/>
      <c r="D206" s="16">
        <f t="shared" si="19"/>
        <v>0</v>
      </c>
      <c r="E206" s="17">
        <f t="shared" si="20"/>
        <v>0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3"/>
    </row>
    <row r="207" spans="1:28" ht="12.75">
      <c r="A207" s="3">
        <v>22</v>
      </c>
      <c r="B207" s="21"/>
      <c r="C207" s="117"/>
      <c r="D207" s="16">
        <f t="shared" si="19"/>
        <v>0</v>
      </c>
      <c r="E207" s="17">
        <f t="shared" si="20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3"/>
    </row>
    <row r="208" spans="1:28" ht="12.75">
      <c r="A208" s="3">
        <v>23</v>
      </c>
      <c r="B208" s="21"/>
      <c r="C208" s="117"/>
      <c r="D208" s="16">
        <f t="shared" si="19"/>
        <v>0</v>
      </c>
      <c r="E208" s="17">
        <f t="shared" si="20"/>
        <v>0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3"/>
    </row>
    <row r="209" spans="1:28" ht="12.75">
      <c r="A209" s="3">
        <v>24</v>
      </c>
      <c r="B209" s="21"/>
      <c r="C209" s="117"/>
      <c r="D209" s="16">
        <f t="shared" si="19"/>
        <v>0</v>
      </c>
      <c r="E209" s="17">
        <f t="shared" si="20"/>
        <v>0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3"/>
    </row>
    <row r="210" spans="1:28" ht="12.75">
      <c r="A210" s="3">
        <v>25</v>
      </c>
      <c r="B210" s="22"/>
      <c r="C210" s="117" t="s">
        <v>12</v>
      </c>
      <c r="D210" s="16">
        <f t="shared" si="19"/>
        <v>0</v>
      </c>
      <c r="E210" s="17">
        <f t="shared" si="20"/>
        <v>0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3"/>
    </row>
    <row r="211" spans="1:28" ht="12.75">
      <c r="A211" s="7"/>
      <c r="B211" s="149" t="s">
        <v>519</v>
      </c>
      <c r="C211" s="150"/>
      <c r="D211" s="11"/>
      <c r="E211" s="12"/>
      <c r="F211" s="7">
        <v>1</v>
      </c>
      <c r="G211" s="7">
        <v>2</v>
      </c>
      <c r="H211" s="7">
        <v>3</v>
      </c>
      <c r="I211" s="7">
        <v>4</v>
      </c>
      <c r="J211" s="7">
        <v>5</v>
      </c>
      <c r="K211" s="7">
        <v>6</v>
      </c>
      <c r="L211" s="7">
        <v>7</v>
      </c>
      <c r="M211" s="7">
        <v>8</v>
      </c>
      <c r="N211" s="7">
        <v>9</v>
      </c>
      <c r="O211" s="7">
        <v>10</v>
      </c>
      <c r="P211" s="7">
        <v>11</v>
      </c>
      <c r="Q211" s="7">
        <v>12</v>
      </c>
      <c r="R211" s="7">
        <v>13</v>
      </c>
      <c r="S211" s="7">
        <v>14</v>
      </c>
      <c r="T211" s="7">
        <v>15</v>
      </c>
      <c r="U211" s="7">
        <v>16</v>
      </c>
      <c r="V211" s="7">
        <v>17</v>
      </c>
      <c r="W211" s="7">
        <v>18</v>
      </c>
      <c r="X211" s="7">
        <v>19</v>
      </c>
      <c r="Y211" s="7">
        <v>20</v>
      </c>
      <c r="Z211" s="7">
        <v>21</v>
      </c>
      <c r="AA211" s="7">
        <v>22</v>
      </c>
      <c r="AB211" s="3"/>
    </row>
    <row r="212" spans="1:28" ht="42.75">
      <c r="A212" s="3">
        <v>8</v>
      </c>
      <c r="B212" s="151"/>
      <c r="C212" s="152"/>
      <c r="D212" s="18" t="s">
        <v>1</v>
      </c>
      <c r="E212" s="13"/>
      <c r="F212" s="32">
        <v>42260</v>
      </c>
      <c r="G212" s="32">
        <v>42266</v>
      </c>
      <c r="H212" s="32">
        <v>42288</v>
      </c>
      <c r="I212" s="136">
        <v>42302</v>
      </c>
      <c r="J212" s="136">
        <v>42309</v>
      </c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1"/>
    </row>
    <row r="213" spans="1:28" ht="12.75">
      <c r="A213" s="4"/>
      <c r="B213" s="34" t="s">
        <v>3</v>
      </c>
      <c r="C213" s="130" t="s">
        <v>382</v>
      </c>
      <c r="D213" s="118" t="s">
        <v>5</v>
      </c>
      <c r="E213" s="119"/>
      <c r="F213" s="120">
        <v>5</v>
      </c>
      <c r="G213" s="120">
        <v>7</v>
      </c>
      <c r="H213" s="120">
        <v>16</v>
      </c>
      <c r="I213" s="135">
        <v>20</v>
      </c>
      <c r="J213" s="135">
        <v>23</v>
      </c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2"/>
    </row>
    <row r="214" spans="2:28" ht="29.25">
      <c r="B214" s="19" t="s">
        <v>6</v>
      </c>
      <c r="D214" s="18" t="s">
        <v>7</v>
      </c>
      <c r="E214" s="13"/>
      <c r="F214" s="133" t="s">
        <v>531</v>
      </c>
      <c r="G214" s="133" t="s">
        <v>534</v>
      </c>
      <c r="H214" s="133" t="s">
        <v>535</v>
      </c>
      <c r="I214" s="134" t="s">
        <v>538</v>
      </c>
      <c r="J214" s="134" t="s">
        <v>540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2"/>
    </row>
    <row r="215" spans="1:28" ht="12.75">
      <c r="A215" s="4"/>
      <c r="B215" s="20" t="s">
        <v>8</v>
      </c>
      <c r="C215" s="4" t="s">
        <v>9</v>
      </c>
      <c r="D215" s="14" t="s">
        <v>10</v>
      </c>
      <c r="E215" s="15" t="s">
        <v>11</v>
      </c>
      <c r="F215" s="24">
        <f aca="true" t="shared" si="21" ref="F215:AA215">SUM(F216:F240)</f>
        <v>22</v>
      </c>
      <c r="G215" s="24">
        <f t="shared" si="21"/>
        <v>32</v>
      </c>
      <c r="H215" s="24">
        <f t="shared" si="21"/>
        <v>33</v>
      </c>
      <c r="I215" s="24">
        <f t="shared" si="21"/>
        <v>25</v>
      </c>
      <c r="J215" s="24">
        <f t="shared" si="21"/>
        <v>23</v>
      </c>
      <c r="K215" s="24">
        <f t="shared" si="21"/>
        <v>0</v>
      </c>
      <c r="L215" s="24">
        <f t="shared" si="21"/>
        <v>0</v>
      </c>
      <c r="M215" s="24">
        <f t="shared" si="21"/>
        <v>0</v>
      </c>
      <c r="N215" s="24">
        <f t="shared" si="21"/>
        <v>0</v>
      </c>
      <c r="O215" s="24">
        <f t="shared" si="21"/>
        <v>0</v>
      </c>
      <c r="P215" s="24">
        <f t="shared" si="21"/>
        <v>0</v>
      </c>
      <c r="Q215" s="24">
        <f t="shared" si="21"/>
        <v>0</v>
      </c>
      <c r="R215" s="24">
        <f t="shared" si="21"/>
        <v>0</v>
      </c>
      <c r="S215" s="24">
        <f t="shared" si="21"/>
        <v>0</v>
      </c>
      <c r="T215" s="24">
        <f t="shared" si="21"/>
        <v>0</v>
      </c>
      <c r="U215" s="24">
        <f t="shared" si="21"/>
        <v>0</v>
      </c>
      <c r="V215" s="24">
        <f t="shared" si="21"/>
        <v>0</v>
      </c>
      <c r="W215" s="24">
        <f t="shared" si="21"/>
        <v>0</v>
      </c>
      <c r="X215" s="24">
        <f t="shared" si="21"/>
        <v>0</v>
      </c>
      <c r="Y215" s="24">
        <f t="shared" si="21"/>
        <v>0</v>
      </c>
      <c r="Z215" s="24">
        <f t="shared" si="21"/>
        <v>0</v>
      </c>
      <c r="AA215" s="24">
        <f t="shared" si="21"/>
        <v>0</v>
      </c>
      <c r="AB215" s="3"/>
    </row>
    <row r="216" spans="1:28" ht="12.75">
      <c r="A216" s="3">
        <v>1</v>
      </c>
      <c r="B216" s="131" t="s">
        <v>520</v>
      </c>
      <c r="C216" s="117">
        <v>29378</v>
      </c>
      <c r="D216" s="16">
        <f aca="true" t="shared" si="22" ref="D216:D240">COUNTA(F216:AA216)</f>
        <v>3</v>
      </c>
      <c r="E216" s="17">
        <f aca="true" t="shared" si="23" ref="E216:E240">SUM(F216:AA216)</f>
        <v>0</v>
      </c>
      <c r="F216" s="5">
        <v>0</v>
      </c>
      <c r="G216" s="5">
        <v>0</v>
      </c>
      <c r="H216" s="5"/>
      <c r="I216" s="5">
        <v>0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3"/>
    </row>
    <row r="217" spans="1:28" ht="12.75">
      <c r="A217" s="3">
        <v>2</v>
      </c>
      <c r="B217" s="131" t="s">
        <v>521</v>
      </c>
      <c r="C217" s="117">
        <v>32731</v>
      </c>
      <c r="D217" s="16">
        <f t="shared" si="22"/>
        <v>4</v>
      </c>
      <c r="E217" s="17">
        <f t="shared" si="23"/>
        <v>10</v>
      </c>
      <c r="F217" s="5">
        <v>2</v>
      </c>
      <c r="G217" s="5"/>
      <c r="H217" s="5">
        <v>2</v>
      </c>
      <c r="I217" s="5">
        <v>1</v>
      </c>
      <c r="J217" s="137">
        <v>5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3"/>
    </row>
    <row r="218" spans="1:28" ht="12.75">
      <c r="A218" s="3">
        <v>3</v>
      </c>
      <c r="B218" s="131" t="s">
        <v>522</v>
      </c>
      <c r="C218" s="117">
        <v>33285</v>
      </c>
      <c r="D218" s="16">
        <f t="shared" si="22"/>
        <v>5</v>
      </c>
      <c r="E218" s="17">
        <f t="shared" si="23"/>
        <v>15</v>
      </c>
      <c r="F218" s="5">
        <v>4</v>
      </c>
      <c r="G218" s="5">
        <v>4</v>
      </c>
      <c r="H218" s="5">
        <v>2</v>
      </c>
      <c r="I218" s="137">
        <v>4</v>
      </c>
      <c r="J218" s="137">
        <v>1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3"/>
    </row>
    <row r="219" spans="1:28" ht="12.75">
      <c r="A219" s="3">
        <v>4</v>
      </c>
      <c r="B219" s="131" t="s">
        <v>523</v>
      </c>
      <c r="C219" s="117">
        <v>36015</v>
      </c>
      <c r="D219" s="16">
        <f t="shared" si="22"/>
        <v>5</v>
      </c>
      <c r="E219" s="17">
        <f t="shared" si="23"/>
        <v>1</v>
      </c>
      <c r="F219" s="5">
        <v>0</v>
      </c>
      <c r="G219" s="5">
        <v>0</v>
      </c>
      <c r="H219" s="5">
        <v>1</v>
      </c>
      <c r="I219" s="137">
        <v>0</v>
      </c>
      <c r="J219" s="137">
        <v>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3"/>
    </row>
    <row r="220" spans="1:28" ht="12.75">
      <c r="A220" s="3">
        <v>5</v>
      </c>
      <c r="B220" s="131" t="s">
        <v>524</v>
      </c>
      <c r="C220" s="117">
        <v>32092</v>
      </c>
      <c r="D220" s="16">
        <f t="shared" si="22"/>
        <v>4</v>
      </c>
      <c r="E220" s="17">
        <f t="shared" si="23"/>
        <v>3</v>
      </c>
      <c r="F220" s="5">
        <v>0</v>
      </c>
      <c r="G220" s="5">
        <v>2</v>
      </c>
      <c r="H220" s="5">
        <v>0</v>
      </c>
      <c r="I220" s="137">
        <v>1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3"/>
    </row>
    <row r="221" spans="1:28" ht="12.75">
      <c r="A221" s="3">
        <v>6</v>
      </c>
      <c r="B221" s="131" t="s">
        <v>525</v>
      </c>
      <c r="C221" s="117">
        <v>32335</v>
      </c>
      <c r="D221" s="16">
        <f t="shared" si="22"/>
        <v>5</v>
      </c>
      <c r="E221" s="17">
        <f t="shared" si="23"/>
        <v>10</v>
      </c>
      <c r="F221" s="5">
        <v>2</v>
      </c>
      <c r="G221" s="5">
        <v>1</v>
      </c>
      <c r="H221" s="5">
        <v>4</v>
      </c>
      <c r="I221" s="137">
        <v>3</v>
      </c>
      <c r="J221" s="137">
        <v>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3"/>
    </row>
    <row r="222" spans="1:28" ht="12.75">
      <c r="A222" s="3">
        <v>7</v>
      </c>
      <c r="B222" s="131" t="s">
        <v>526</v>
      </c>
      <c r="C222" s="117">
        <v>30715</v>
      </c>
      <c r="D222" s="16">
        <f t="shared" si="22"/>
        <v>5</v>
      </c>
      <c r="E222" s="17">
        <f t="shared" si="23"/>
        <v>20</v>
      </c>
      <c r="F222" s="5">
        <v>3</v>
      </c>
      <c r="G222" s="5">
        <v>4</v>
      </c>
      <c r="H222" s="5">
        <v>4</v>
      </c>
      <c r="I222" s="137">
        <v>7</v>
      </c>
      <c r="J222" s="137">
        <v>2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3"/>
    </row>
    <row r="223" spans="1:28" ht="12.75">
      <c r="A223" s="3">
        <v>8</v>
      </c>
      <c r="B223" s="131" t="s">
        <v>527</v>
      </c>
      <c r="C223" s="117">
        <v>34876</v>
      </c>
      <c r="D223" s="16">
        <f t="shared" si="22"/>
        <v>4</v>
      </c>
      <c r="E223" s="17">
        <f t="shared" si="23"/>
        <v>7</v>
      </c>
      <c r="F223" s="5">
        <v>0</v>
      </c>
      <c r="G223" s="5">
        <v>6</v>
      </c>
      <c r="H223" s="5">
        <v>1</v>
      </c>
      <c r="I223" s="137">
        <v>0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3"/>
    </row>
    <row r="224" spans="1:28" ht="12.75">
      <c r="A224" s="3">
        <v>9</v>
      </c>
      <c r="B224" s="131" t="s">
        <v>528</v>
      </c>
      <c r="C224" s="117">
        <v>32398</v>
      </c>
      <c r="D224" s="16">
        <f t="shared" si="22"/>
        <v>4</v>
      </c>
      <c r="E224" s="17">
        <f t="shared" si="23"/>
        <v>0</v>
      </c>
      <c r="F224" s="5">
        <v>0</v>
      </c>
      <c r="G224" s="5">
        <v>0</v>
      </c>
      <c r="H224" s="5"/>
      <c r="I224" s="137">
        <v>0</v>
      </c>
      <c r="J224" s="137">
        <v>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3"/>
    </row>
    <row r="225" spans="1:28" ht="12.75">
      <c r="A225" s="3">
        <v>10</v>
      </c>
      <c r="B225" s="131" t="s">
        <v>529</v>
      </c>
      <c r="C225" s="117">
        <v>33102</v>
      </c>
      <c r="D225" s="16">
        <f t="shared" si="22"/>
        <v>5</v>
      </c>
      <c r="E225" s="17">
        <f t="shared" si="23"/>
        <v>17</v>
      </c>
      <c r="F225" s="5">
        <v>2</v>
      </c>
      <c r="G225" s="5">
        <v>7</v>
      </c>
      <c r="H225" s="5">
        <v>2</v>
      </c>
      <c r="I225" s="137">
        <v>1</v>
      </c>
      <c r="J225" s="137">
        <v>5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3"/>
    </row>
    <row r="226" spans="1:28" ht="12.75">
      <c r="A226" s="3">
        <v>11</v>
      </c>
      <c r="B226" s="131" t="s">
        <v>530</v>
      </c>
      <c r="C226" s="117">
        <v>31526</v>
      </c>
      <c r="D226" s="16">
        <f t="shared" si="22"/>
        <v>1</v>
      </c>
      <c r="E226" s="17">
        <f t="shared" si="23"/>
        <v>0</v>
      </c>
      <c r="F226" s="5">
        <v>0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3"/>
    </row>
    <row r="227" spans="1:28" ht="12.75">
      <c r="A227" s="3">
        <v>12</v>
      </c>
      <c r="B227" s="131" t="s">
        <v>532</v>
      </c>
      <c r="C227" s="117">
        <v>33706</v>
      </c>
      <c r="D227" s="16">
        <f t="shared" si="22"/>
        <v>5</v>
      </c>
      <c r="E227" s="17">
        <f t="shared" si="23"/>
        <v>0</v>
      </c>
      <c r="F227" s="5">
        <v>0</v>
      </c>
      <c r="G227" s="5">
        <v>0</v>
      </c>
      <c r="H227" s="5">
        <v>0</v>
      </c>
      <c r="I227" s="137">
        <v>0</v>
      </c>
      <c r="J227" s="137">
        <v>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3"/>
    </row>
    <row r="228" spans="1:28" ht="12.75">
      <c r="A228" s="3">
        <v>13</v>
      </c>
      <c r="B228" s="131" t="s">
        <v>533</v>
      </c>
      <c r="C228" s="117">
        <v>30643</v>
      </c>
      <c r="D228" s="16">
        <f t="shared" si="22"/>
        <v>5</v>
      </c>
      <c r="E228" s="17">
        <f t="shared" si="23"/>
        <v>34</v>
      </c>
      <c r="F228" s="5">
        <v>9</v>
      </c>
      <c r="G228" s="5">
        <v>8</v>
      </c>
      <c r="H228" s="5">
        <v>7</v>
      </c>
      <c r="I228" s="137">
        <v>6</v>
      </c>
      <c r="J228" s="137">
        <v>4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3"/>
    </row>
    <row r="229" spans="1:28" ht="12.75">
      <c r="A229" s="3">
        <v>14</v>
      </c>
      <c r="B229" s="131" t="s">
        <v>536</v>
      </c>
      <c r="C229" s="117">
        <v>36210</v>
      </c>
      <c r="D229" s="16">
        <f t="shared" si="22"/>
        <v>2</v>
      </c>
      <c r="E229" s="17">
        <f t="shared" si="23"/>
        <v>2</v>
      </c>
      <c r="F229" s="5"/>
      <c r="G229" s="5"/>
      <c r="H229" s="5">
        <v>2</v>
      </c>
      <c r="I229" s="5"/>
      <c r="J229" s="5">
        <v>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3"/>
    </row>
    <row r="230" spans="1:28" ht="12.75">
      <c r="A230" s="3">
        <v>15</v>
      </c>
      <c r="B230" s="131" t="s">
        <v>537</v>
      </c>
      <c r="C230" s="117">
        <v>33687</v>
      </c>
      <c r="D230" s="16">
        <f t="shared" si="22"/>
        <v>3</v>
      </c>
      <c r="E230" s="17">
        <f t="shared" si="23"/>
        <v>16</v>
      </c>
      <c r="F230" s="5"/>
      <c r="G230" s="5"/>
      <c r="H230" s="5">
        <v>8</v>
      </c>
      <c r="I230" s="5">
        <v>2</v>
      </c>
      <c r="J230" s="5">
        <v>6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3"/>
    </row>
    <row r="231" spans="1:28" ht="12.75">
      <c r="A231" s="3">
        <v>16</v>
      </c>
      <c r="B231" s="131" t="s">
        <v>539</v>
      </c>
      <c r="C231" s="117">
        <v>31473</v>
      </c>
      <c r="D231" s="16">
        <f t="shared" si="22"/>
        <v>2</v>
      </c>
      <c r="E231" s="17">
        <f t="shared" si="23"/>
        <v>0</v>
      </c>
      <c r="F231" s="5"/>
      <c r="G231" s="5"/>
      <c r="H231" s="5"/>
      <c r="I231" s="5">
        <v>0</v>
      </c>
      <c r="J231" s="5"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3"/>
    </row>
    <row r="232" spans="1:28" ht="12.75">
      <c r="A232" s="3">
        <v>17</v>
      </c>
      <c r="B232" s="131" t="s">
        <v>541</v>
      </c>
      <c r="C232" s="138" t="s">
        <v>542</v>
      </c>
      <c r="D232" s="16">
        <f t="shared" si="22"/>
        <v>1</v>
      </c>
      <c r="E232" s="17">
        <f t="shared" si="23"/>
        <v>0</v>
      </c>
      <c r="F232" s="5"/>
      <c r="G232" s="5"/>
      <c r="H232" s="5"/>
      <c r="I232" s="5"/>
      <c r="J232" s="5">
        <v>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3"/>
    </row>
    <row r="233" spans="1:28" ht="12.75">
      <c r="A233" s="3">
        <v>18</v>
      </c>
      <c r="B233" s="21"/>
      <c r="C233" s="117"/>
      <c r="D233" s="16">
        <f t="shared" si="22"/>
        <v>0</v>
      </c>
      <c r="E233" s="17">
        <f t="shared" si="23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3"/>
    </row>
    <row r="234" spans="1:28" ht="12.75">
      <c r="A234" s="3">
        <v>19</v>
      </c>
      <c r="B234" s="21"/>
      <c r="C234" s="117"/>
      <c r="D234" s="16">
        <f t="shared" si="22"/>
        <v>0</v>
      </c>
      <c r="E234" s="17">
        <f t="shared" si="23"/>
        <v>0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3"/>
    </row>
    <row r="235" spans="1:28" ht="12.75">
      <c r="A235" s="3">
        <v>20</v>
      </c>
      <c r="B235" s="21"/>
      <c r="C235" s="117"/>
      <c r="D235" s="16">
        <f t="shared" si="22"/>
        <v>0</v>
      </c>
      <c r="E235" s="17">
        <f t="shared" si="23"/>
        <v>0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3"/>
    </row>
    <row r="236" spans="1:28" ht="12.75">
      <c r="A236" s="3">
        <v>21</v>
      </c>
      <c r="B236" s="21"/>
      <c r="C236" s="117"/>
      <c r="D236" s="16">
        <f t="shared" si="22"/>
        <v>0</v>
      </c>
      <c r="E236" s="17">
        <f t="shared" si="23"/>
        <v>0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3"/>
    </row>
    <row r="237" spans="1:28" ht="12.75">
      <c r="A237" s="3">
        <v>22</v>
      </c>
      <c r="B237" s="21"/>
      <c r="C237" s="117"/>
      <c r="D237" s="16">
        <f t="shared" si="22"/>
        <v>0</v>
      </c>
      <c r="E237" s="17">
        <f t="shared" si="23"/>
        <v>0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3"/>
    </row>
    <row r="238" spans="1:28" ht="12.75">
      <c r="A238" s="3">
        <v>23</v>
      </c>
      <c r="B238" s="21"/>
      <c r="C238" s="117"/>
      <c r="D238" s="16">
        <f t="shared" si="22"/>
        <v>0</v>
      </c>
      <c r="E238" s="17">
        <f t="shared" si="23"/>
        <v>0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3"/>
    </row>
    <row r="239" spans="1:28" ht="12.75">
      <c r="A239" s="3">
        <v>24</v>
      </c>
      <c r="B239" s="21"/>
      <c r="C239" s="117"/>
      <c r="D239" s="16">
        <f t="shared" si="22"/>
        <v>0</v>
      </c>
      <c r="E239" s="17">
        <f t="shared" si="23"/>
        <v>0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3"/>
    </row>
    <row r="240" spans="1:28" ht="12.75">
      <c r="A240" s="3">
        <v>25</v>
      </c>
      <c r="B240" s="22"/>
      <c r="C240" s="117" t="s">
        <v>12</v>
      </c>
      <c r="D240" s="16">
        <f t="shared" si="22"/>
        <v>0</v>
      </c>
      <c r="E240" s="17">
        <f t="shared" si="23"/>
        <v>0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3"/>
    </row>
    <row r="241" spans="1:28" ht="12.75">
      <c r="A241" s="7"/>
      <c r="B241" s="149" t="s">
        <v>543</v>
      </c>
      <c r="C241" s="150"/>
      <c r="D241" s="11"/>
      <c r="E241" s="12"/>
      <c r="F241" s="7">
        <v>1</v>
      </c>
      <c r="G241" s="7">
        <v>2</v>
      </c>
      <c r="H241" s="7">
        <v>3</v>
      </c>
      <c r="I241" s="7">
        <v>4</v>
      </c>
      <c r="J241" s="7">
        <v>5</v>
      </c>
      <c r="K241" s="7">
        <v>6</v>
      </c>
      <c r="L241" s="7">
        <v>7</v>
      </c>
      <c r="M241" s="7">
        <v>8</v>
      </c>
      <c r="N241" s="7">
        <v>9</v>
      </c>
      <c r="O241" s="7">
        <v>10</v>
      </c>
      <c r="P241" s="7">
        <v>11</v>
      </c>
      <c r="Q241" s="7">
        <v>12</v>
      </c>
      <c r="R241" s="7">
        <v>13</v>
      </c>
      <c r="S241" s="7">
        <v>14</v>
      </c>
      <c r="T241" s="7">
        <v>15</v>
      </c>
      <c r="U241" s="7">
        <v>16</v>
      </c>
      <c r="V241" s="7">
        <v>17</v>
      </c>
      <c r="W241" s="7">
        <v>18</v>
      </c>
      <c r="X241" s="7">
        <v>19</v>
      </c>
      <c r="Y241" s="7">
        <v>20</v>
      </c>
      <c r="Z241" s="7">
        <v>21</v>
      </c>
      <c r="AA241" s="7">
        <v>22</v>
      </c>
      <c r="AB241" s="3"/>
    </row>
    <row r="242" spans="1:28" ht="42.75">
      <c r="A242" s="3">
        <v>9</v>
      </c>
      <c r="B242" s="151"/>
      <c r="C242" s="152"/>
      <c r="D242" s="18" t="s">
        <v>1</v>
      </c>
      <c r="E242" s="13"/>
      <c r="F242" s="32">
        <v>42260</v>
      </c>
      <c r="G242" s="32">
        <v>42281</v>
      </c>
      <c r="H242" s="32">
        <v>42287</v>
      </c>
      <c r="I242" s="136">
        <v>42301</v>
      </c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1"/>
    </row>
    <row r="243" spans="1:28" ht="12.75">
      <c r="A243" s="4"/>
      <c r="B243" s="34" t="s">
        <v>3</v>
      </c>
      <c r="C243" s="130" t="s">
        <v>382</v>
      </c>
      <c r="D243" s="118" t="s">
        <v>5</v>
      </c>
      <c r="E243" s="119"/>
      <c r="F243" s="120">
        <v>5</v>
      </c>
      <c r="G243" s="120">
        <v>9</v>
      </c>
      <c r="H243" s="120">
        <v>15</v>
      </c>
      <c r="I243" s="135">
        <v>18</v>
      </c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2"/>
    </row>
    <row r="244" spans="2:28" ht="29.25">
      <c r="B244" s="19" t="s">
        <v>6</v>
      </c>
      <c r="D244" s="18" t="s">
        <v>7</v>
      </c>
      <c r="E244" s="13"/>
      <c r="F244" s="133" t="s">
        <v>544</v>
      </c>
      <c r="G244" s="133" t="s">
        <v>555</v>
      </c>
      <c r="H244" s="133" t="s">
        <v>558</v>
      </c>
      <c r="I244" s="134" t="s">
        <v>562</v>
      </c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2"/>
    </row>
    <row r="245" spans="1:28" ht="12.75">
      <c r="A245" s="4"/>
      <c r="B245" s="20" t="s">
        <v>8</v>
      </c>
      <c r="C245" s="4" t="s">
        <v>9</v>
      </c>
      <c r="D245" s="14" t="s">
        <v>10</v>
      </c>
      <c r="E245" s="15" t="s">
        <v>11</v>
      </c>
      <c r="F245" s="24">
        <f aca="true" t="shared" si="24" ref="F245:AA245">SUM(F246:F270)</f>
        <v>15</v>
      </c>
      <c r="G245" s="24">
        <f t="shared" si="24"/>
        <v>22</v>
      </c>
      <c r="H245" s="24">
        <f t="shared" si="24"/>
        <v>23</v>
      </c>
      <c r="I245" s="24">
        <f t="shared" si="24"/>
        <v>21</v>
      </c>
      <c r="J245" s="24">
        <f t="shared" si="24"/>
        <v>0</v>
      </c>
      <c r="K245" s="24">
        <f t="shared" si="24"/>
        <v>0</v>
      </c>
      <c r="L245" s="24">
        <f t="shared" si="24"/>
        <v>0</v>
      </c>
      <c r="M245" s="24">
        <f t="shared" si="24"/>
        <v>0</v>
      </c>
      <c r="N245" s="24">
        <f t="shared" si="24"/>
        <v>0</v>
      </c>
      <c r="O245" s="24">
        <f t="shared" si="24"/>
        <v>0</v>
      </c>
      <c r="P245" s="24">
        <f t="shared" si="24"/>
        <v>0</v>
      </c>
      <c r="Q245" s="24">
        <f t="shared" si="24"/>
        <v>0</v>
      </c>
      <c r="R245" s="24">
        <f t="shared" si="24"/>
        <v>0</v>
      </c>
      <c r="S245" s="24">
        <f t="shared" si="24"/>
        <v>0</v>
      </c>
      <c r="T245" s="24">
        <f t="shared" si="24"/>
        <v>0</v>
      </c>
      <c r="U245" s="24">
        <f t="shared" si="24"/>
        <v>0</v>
      </c>
      <c r="V245" s="24">
        <f t="shared" si="24"/>
        <v>0</v>
      </c>
      <c r="W245" s="24">
        <f t="shared" si="24"/>
        <v>0</v>
      </c>
      <c r="X245" s="24">
        <f t="shared" si="24"/>
        <v>0</v>
      </c>
      <c r="Y245" s="24">
        <f t="shared" si="24"/>
        <v>0</v>
      </c>
      <c r="Z245" s="24">
        <f t="shared" si="24"/>
        <v>0</v>
      </c>
      <c r="AA245" s="24">
        <f t="shared" si="24"/>
        <v>0</v>
      </c>
      <c r="AB245" s="3"/>
    </row>
    <row r="246" spans="1:28" ht="12.75">
      <c r="A246" s="3">
        <v>1</v>
      </c>
      <c r="B246" s="131" t="s">
        <v>545</v>
      </c>
      <c r="C246" s="117">
        <v>26315</v>
      </c>
      <c r="D246" s="16">
        <f aca="true" t="shared" si="25" ref="D246:D270">COUNTA(F246:AA246)</f>
        <v>2</v>
      </c>
      <c r="E246" s="17">
        <f aca="true" t="shared" si="26" ref="E246:E270">SUM(F246:AA246)</f>
        <v>1</v>
      </c>
      <c r="F246" s="5">
        <v>0</v>
      </c>
      <c r="G246" s="5">
        <v>1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3"/>
    </row>
    <row r="247" spans="1:28" ht="12.75">
      <c r="A247" s="3">
        <v>2</v>
      </c>
      <c r="B247" s="131" t="s">
        <v>546</v>
      </c>
      <c r="C247" s="117">
        <v>27619</v>
      </c>
      <c r="D247" s="16">
        <f t="shared" si="25"/>
        <v>4</v>
      </c>
      <c r="E247" s="17">
        <f t="shared" si="26"/>
        <v>9</v>
      </c>
      <c r="F247" s="5">
        <v>2</v>
      </c>
      <c r="G247" s="5">
        <v>1</v>
      </c>
      <c r="H247" s="5">
        <v>3</v>
      </c>
      <c r="I247" s="137">
        <v>3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3"/>
    </row>
    <row r="248" spans="1:28" ht="12.75">
      <c r="A248" s="3">
        <v>3</v>
      </c>
      <c r="B248" s="131" t="s">
        <v>547</v>
      </c>
      <c r="C248" s="117">
        <v>29118</v>
      </c>
      <c r="D248" s="16">
        <f t="shared" si="25"/>
        <v>4</v>
      </c>
      <c r="E248" s="17">
        <f t="shared" si="26"/>
        <v>35</v>
      </c>
      <c r="F248" s="5">
        <v>8</v>
      </c>
      <c r="G248" s="5">
        <v>8</v>
      </c>
      <c r="H248" s="5">
        <v>14</v>
      </c>
      <c r="I248" s="137">
        <v>5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3"/>
    </row>
    <row r="249" spans="1:28" ht="12.75">
      <c r="A249" s="3">
        <v>4</v>
      </c>
      <c r="B249" s="131" t="s">
        <v>548</v>
      </c>
      <c r="C249" s="117">
        <v>31448</v>
      </c>
      <c r="D249" s="16">
        <f t="shared" si="25"/>
        <v>3</v>
      </c>
      <c r="E249" s="17">
        <f t="shared" si="26"/>
        <v>0</v>
      </c>
      <c r="F249" s="5">
        <v>0</v>
      </c>
      <c r="G249" s="5">
        <v>0</v>
      </c>
      <c r="H249" s="5">
        <v>0</v>
      </c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3"/>
    </row>
    <row r="250" spans="1:28" ht="12.75">
      <c r="A250" s="3">
        <v>5</v>
      </c>
      <c r="B250" s="131" t="s">
        <v>549</v>
      </c>
      <c r="C250" s="117">
        <v>32916</v>
      </c>
      <c r="D250" s="16">
        <f t="shared" si="25"/>
        <v>4</v>
      </c>
      <c r="E250" s="17">
        <f t="shared" si="26"/>
        <v>5</v>
      </c>
      <c r="F250" s="5">
        <v>2</v>
      </c>
      <c r="G250" s="5">
        <v>0</v>
      </c>
      <c r="H250" s="5">
        <v>0</v>
      </c>
      <c r="I250" s="137">
        <v>3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3"/>
    </row>
    <row r="251" spans="1:28" ht="12.75">
      <c r="A251" s="3">
        <v>6</v>
      </c>
      <c r="B251" s="131" t="s">
        <v>550</v>
      </c>
      <c r="C251" s="117">
        <v>28375</v>
      </c>
      <c r="D251" s="16">
        <f t="shared" si="25"/>
        <v>3</v>
      </c>
      <c r="E251" s="17">
        <f t="shared" si="26"/>
        <v>4</v>
      </c>
      <c r="F251" s="5">
        <v>0</v>
      </c>
      <c r="G251" s="5">
        <v>3</v>
      </c>
      <c r="H251" s="5">
        <v>1</v>
      </c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3"/>
    </row>
    <row r="252" spans="1:28" ht="12.75">
      <c r="A252" s="3">
        <v>7</v>
      </c>
      <c r="B252" s="131" t="s">
        <v>551</v>
      </c>
      <c r="C252" s="117">
        <v>29179</v>
      </c>
      <c r="D252" s="16">
        <f t="shared" si="25"/>
        <v>4</v>
      </c>
      <c r="E252" s="17">
        <f t="shared" si="26"/>
        <v>0</v>
      </c>
      <c r="F252" s="5">
        <v>0</v>
      </c>
      <c r="G252" s="5">
        <v>0</v>
      </c>
      <c r="H252" s="5">
        <v>0</v>
      </c>
      <c r="I252" s="137">
        <v>0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3"/>
    </row>
    <row r="253" spans="1:28" ht="12.75">
      <c r="A253" s="3">
        <v>8</v>
      </c>
      <c r="B253" s="131" t="s">
        <v>552</v>
      </c>
      <c r="C253" s="117">
        <v>33116</v>
      </c>
      <c r="D253" s="16">
        <f t="shared" si="25"/>
        <v>3</v>
      </c>
      <c r="E253" s="17">
        <f t="shared" si="26"/>
        <v>0</v>
      </c>
      <c r="F253" s="5">
        <v>0</v>
      </c>
      <c r="G253" s="5">
        <v>0</v>
      </c>
      <c r="H253" s="5"/>
      <c r="I253" s="137">
        <v>0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3"/>
    </row>
    <row r="254" spans="1:28" ht="12.75">
      <c r="A254" s="3">
        <v>9</v>
      </c>
      <c r="B254" s="131" t="s">
        <v>553</v>
      </c>
      <c r="C254" s="117">
        <v>35704</v>
      </c>
      <c r="D254" s="16">
        <f t="shared" si="25"/>
        <v>4</v>
      </c>
      <c r="E254" s="17">
        <f t="shared" si="26"/>
        <v>12</v>
      </c>
      <c r="F254" s="5">
        <v>3</v>
      </c>
      <c r="G254" s="5">
        <v>5</v>
      </c>
      <c r="H254" s="5">
        <v>2</v>
      </c>
      <c r="I254" s="137">
        <v>2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3"/>
    </row>
    <row r="255" spans="1:28" ht="12.75">
      <c r="A255" s="3">
        <v>10</v>
      </c>
      <c r="B255" s="131" t="s">
        <v>554</v>
      </c>
      <c r="C255" s="117">
        <v>35523</v>
      </c>
      <c r="D255" s="16">
        <f t="shared" si="25"/>
        <v>4</v>
      </c>
      <c r="E255" s="17">
        <f t="shared" si="26"/>
        <v>2</v>
      </c>
      <c r="F255" s="5">
        <v>0</v>
      </c>
      <c r="G255" s="5">
        <v>2</v>
      </c>
      <c r="H255" s="5">
        <v>0</v>
      </c>
      <c r="I255" s="137">
        <v>0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3"/>
    </row>
    <row r="256" spans="1:28" ht="12.75">
      <c r="A256" s="3">
        <v>11</v>
      </c>
      <c r="B256" s="131" t="s">
        <v>556</v>
      </c>
      <c r="C256" s="117">
        <v>27450</v>
      </c>
      <c r="D256" s="16">
        <f t="shared" si="25"/>
        <v>1</v>
      </c>
      <c r="E256" s="17">
        <f t="shared" si="26"/>
        <v>1</v>
      </c>
      <c r="F256" s="5"/>
      <c r="G256" s="5">
        <v>1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3"/>
    </row>
    <row r="257" spans="1:28" ht="12.75">
      <c r="A257" s="3">
        <v>12</v>
      </c>
      <c r="B257" s="131" t="s">
        <v>557</v>
      </c>
      <c r="C257" s="117">
        <v>26497</v>
      </c>
      <c r="D257" s="16">
        <f t="shared" si="25"/>
        <v>3</v>
      </c>
      <c r="E257" s="17">
        <f t="shared" si="26"/>
        <v>5</v>
      </c>
      <c r="F257" s="5"/>
      <c r="G257" s="5">
        <v>1</v>
      </c>
      <c r="H257" s="5">
        <v>1</v>
      </c>
      <c r="I257" s="5">
        <v>3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3"/>
    </row>
    <row r="258" spans="1:28" ht="12.75">
      <c r="A258" s="3">
        <v>13</v>
      </c>
      <c r="B258" s="131" t="s">
        <v>559</v>
      </c>
      <c r="C258" s="117">
        <v>32897</v>
      </c>
      <c r="D258" s="16">
        <f t="shared" si="25"/>
        <v>2</v>
      </c>
      <c r="E258" s="17">
        <f t="shared" si="26"/>
        <v>1</v>
      </c>
      <c r="F258" s="5"/>
      <c r="G258" s="5"/>
      <c r="H258" s="5">
        <v>1</v>
      </c>
      <c r="I258" s="5">
        <v>0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3"/>
    </row>
    <row r="259" spans="1:28" ht="12.75">
      <c r="A259" s="3">
        <v>14</v>
      </c>
      <c r="B259" s="131" t="s">
        <v>560</v>
      </c>
      <c r="C259" s="117">
        <v>35789</v>
      </c>
      <c r="D259" s="16">
        <f t="shared" si="25"/>
        <v>2</v>
      </c>
      <c r="E259" s="17">
        <f t="shared" si="26"/>
        <v>6</v>
      </c>
      <c r="F259" s="5"/>
      <c r="G259" s="5"/>
      <c r="H259" s="5">
        <v>1</v>
      </c>
      <c r="I259" s="5">
        <v>5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3"/>
    </row>
    <row r="260" spans="1:28" ht="12.75">
      <c r="A260" s="3">
        <v>15</v>
      </c>
      <c r="B260" s="131" t="s">
        <v>561</v>
      </c>
      <c r="C260" s="117">
        <v>35107</v>
      </c>
      <c r="D260" s="16">
        <f t="shared" si="25"/>
        <v>2</v>
      </c>
      <c r="E260" s="17">
        <f t="shared" si="26"/>
        <v>0</v>
      </c>
      <c r="F260" s="5"/>
      <c r="G260" s="5"/>
      <c r="H260" s="5">
        <v>0</v>
      </c>
      <c r="I260" s="5">
        <v>0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3"/>
    </row>
    <row r="261" spans="1:28" ht="12.75">
      <c r="A261" s="3">
        <v>16</v>
      </c>
      <c r="B261" s="21"/>
      <c r="C261" s="117"/>
      <c r="D261" s="16">
        <f t="shared" si="25"/>
        <v>0</v>
      </c>
      <c r="E261" s="17">
        <f t="shared" si="26"/>
        <v>0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3"/>
    </row>
    <row r="262" spans="1:28" ht="12.75">
      <c r="A262" s="3">
        <v>17</v>
      </c>
      <c r="B262" s="21"/>
      <c r="C262" s="117"/>
      <c r="D262" s="16">
        <f t="shared" si="25"/>
        <v>0</v>
      </c>
      <c r="E262" s="17">
        <f t="shared" si="26"/>
        <v>0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3"/>
    </row>
    <row r="263" spans="1:28" ht="12.75">
      <c r="A263" s="3">
        <v>18</v>
      </c>
      <c r="B263" s="21"/>
      <c r="C263" s="117"/>
      <c r="D263" s="16">
        <f t="shared" si="25"/>
        <v>0</v>
      </c>
      <c r="E263" s="17">
        <f t="shared" si="26"/>
        <v>0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3"/>
    </row>
    <row r="264" spans="1:28" ht="12.75">
      <c r="A264" s="3">
        <v>19</v>
      </c>
      <c r="B264" s="21"/>
      <c r="C264" s="117"/>
      <c r="D264" s="16">
        <f t="shared" si="25"/>
        <v>0</v>
      </c>
      <c r="E264" s="17">
        <f t="shared" si="26"/>
        <v>0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3"/>
    </row>
    <row r="265" spans="1:28" ht="12.75">
      <c r="A265" s="3">
        <v>20</v>
      </c>
      <c r="B265" s="21"/>
      <c r="C265" s="117"/>
      <c r="D265" s="16">
        <f t="shared" si="25"/>
        <v>0</v>
      </c>
      <c r="E265" s="17">
        <f t="shared" si="26"/>
        <v>0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3"/>
    </row>
    <row r="266" spans="1:28" ht="12.75">
      <c r="A266" s="3">
        <v>21</v>
      </c>
      <c r="B266" s="21"/>
      <c r="C266" s="117"/>
      <c r="D266" s="16">
        <f t="shared" si="25"/>
        <v>0</v>
      </c>
      <c r="E266" s="17">
        <f t="shared" si="26"/>
        <v>0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3"/>
    </row>
    <row r="267" spans="1:28" ht="12.75">
      <c r="A267" s="3">
        <v>22</v>
      </c>
      <c r="B267" s="21"/>
      <c r="C267" s="117"/>
      <c r="D267" s="16">
        <f t="shared" si="25"/>
        <v>0</v>
      </c>
      <c r="E267" s="17">
        <f t="shared" si="26"/>
        <v>0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3"/>
    </row>
    <row r="268" spans="1:28" ht="12.75">
      <c r="A268" s="3">
        <v>23</v>
      </c>
      <c r="B268" s="21"/>
      <c r="C268" s="117"/>
      <c r="D268" s="16">
        <f t="shared" si="25"/>
        <v>0</v>
      </c>
      <c r="E268" s="17">
        <f t="shared" si="26"/>
        <v>0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3"/>
    </row>
    <row r="269" spans="1:28" ht="12.75">
      <c r="A269" s="3">
        <v>24</v>
      </c>
      <c r="B269" s="21"/>
      <c r="C269" s="117"/>
      <c r="D269" s="16">
        <f t="shared" si="25"/>
        <v>0</v>
      </c>
      <c r="E269" s="17">
        <f t="shared" si="26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3"/>
    </row>
    <row r="270" spans="1:28" ht="12.75">
      <c r="A270" s="3">
        <v>25</v>
      </c>
      <c r="B270" s="22"/>
      <c r="C270" s="117" t="s">
        <v>12</v>
      </c>
      <c r="D270" s="16">
        <f t="shared" si="25"/>
        <v>0</v>
      </c>
      <c r="E270" s="17">
        <f t="shared" si="26"/>
        <v>0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3"/>
    </row>
    <row r="271" spans="1:28" ht="12.75">
      <c r="A271" s="7"/>
      <c r="B271" s="149" t="s">
        <v>563</v>
      </c>
      <c r="C271" s="150"/>
      <c r="D271" s="11"/>
      <c r="E271" s="12"/>
      <c r="F271" s="7">
        <v>1</v>
      </c>
      <c r="G271" s="7">
        <v>2</v>
      </c>
      <c r="H271" s="7">
        <v>3</v>
      </c>
      <c r="I271" s="7">
        <v>4</v>
      </c>
      <c r="J271" s="7">
        <v>5</v>
      </c>
      <c r="K271" s="7">
        <v>6</v>
      </c>
      <c r="L271" s="7">
        <v>7</v>
      </c>
      <c r="M271" s="7">
        <v>8</v>
      </c>
      <c r="N271" s="7">
        <v>9</v>
      </c>
      <c r="O271" s="7">
        <v>10</v>
      </c>
      <c r="P271" s="7">
        <v>11</v>
      </c>
      <c r="Q271" s="7">
        <v>12</v>
      </c>
      <c r="R271" s="7">
        <v>13</v>
      </c>
      <c r="S271" s="7">
        <v>14</v>
      </c>
      <c r="T271" s="7">
        <v>15</v>
      </c>
      <c r="U271" s="7">
        <v>16</v>
      </c>
      <c r="V271" s="7">
        <v>17</v>
      </c>
      <c r="W271" s="7">
        <v>18</v>
      </c>
      <c r="X271" s="7">
        <v>19</v>
      </c>
      <c r="Y271" s="7">
        <v>20</v>
      </c>
      <c r="Z271" s="7">
        <v>21</v>
      </c>
      <c r="AA271" s="7">
        <v>22</v>
      </c>
      <c r="AB271" s="3"/>
    </row>
    <row r="272" spans="1:28" ht="42.75">
      <c r="A272" s="3">
        <v>10</v>
      </c>
      <c r="B272" s="151"/>
      <c r="C272" s="152"/>
      <c r="D272" s="18" t="s">
        <v>1</v>
      </c>
      <c r="E272" s="13"/>
      <c r="F272" s="32">
        <v>42259</v>
      </c>
      <c r="G272" s="32">
        <v>42273</v>
      </c>
      <c r="H272" s="32">
        <v>42281</v>
      </c>
      <c r="I272" s="136">
        <v>42309</v>
      </c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1"/>
    </row>
    <row r="273" spans="1:28" ht="12.75">
      <c r="A273" s="4"/>
      <c r="B273" s="34" t="s">
        <v>3</v>
      </c>
      <c r="C273" s="130" t="s">
        <v>382</v>
      </c>
      <c r="D273" s="118" t="s">
        <v>5</v>
      </c>
      <c r="E273" s="119"/>
      <c r="F273" s="120">
        <v>6</v>
      </c>
      <c r="G273" s="120">
        <v>10</v>
      </c>
      <c r="H273" s="120">
        <v>12</v>
      </c>
      <c r="I273" s="135">
        <v>24</v>
      </c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2"/>
    </row>
    <row r="274" spans="2:28" ht="29.25">
      <c r="B274" s="19" t="s">
        <v>6</v>
      </c>
      <c r="D274" s="18" t="s">
        <v>7</v>
      </c>
      <c r="E274" s="13"/>
      <c r="F274" s="133" t="s">
        <v>564</v>
      </c>
      <c r="G274" s="133" t="s">
        <v>573</v>
      </c>
      <c r="H274" s="133" t="s">
        <v>576</v>
      </c>
      <c r="I274" s="134" t="s">
        <v>577</v>
      </c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2"/>
    </row>
    <row r="275" spans="1:28" ht="12.75">
      <c r="A275" s="4"/>
      <c r="B275" s="20" t="s">
        <v>8</v>
      </c>
      <c r="C275" s="4" t="s">
        <v>9</v>
      </c>
      <c r="D275" s="14" t="s">
        <v>10</v>
      </c>
      <c r="E275" s="15" t="s">
        <v>11</v>
      </c>
      <c r="F275" s="24">
        <f aca="true" t="shared" si="27" ref="F275:AA275">SUM(F276:F300)</f>
        <v>30</v>
      </c>
      <c r="G275" s="24">
        <f t="shared" si="27"/>
        <v>36</v>
      </c>
      <c r="H275" s="24">
        <f t="shared" si="27"/>
        <v>18</v>
      </c>
      <c r="I275" s="24">
        <f t="shared" si="27"/>
        <v>24</v>
      </c>
      <c r="J275" s="24">
        <f t="shared" si="27"/>
        <v>0</v>
      </c>
      <c r="K275" s="24">
        <f t="shared" si="27"/>
        <v>0</v>
      </c>
      <c r="L275" s="24">
        <f t="shared" si="27"/>
        <v>0</v>
      </c>
      <c r="M275" s="24">
        <f t="shared" si="27"/>
        <v>0</v>
      </c>
      <c r="N275" s="24">
        <f t="shared" si="27"/>
        <v>0</v>
      </c>
      <c r="O275" s="24">
        <f t="shared" si="27"/>
        <v>0</v>
      </c>
      <c r="P275" s="24">
        <f t="shared" si="27"/>
        <v>0</v>
      </c>
      <c r="Q275" s="24">
        <f t="shared" si="27"/>
        <v>0</v>
      </c>
      <c r="R275" s="24">
        <f t="shared" si="27"/>
        <v>0</v>
      </c>
      <c r="S275" s="24">
        <f t="shared" si="27"/>
        <v>0</v>
      </c>
      <c r="T275" s="24">
        <f t="shared" si="27"/>
        <v>0</v>
      </c>
      <c r="U275" s="24">
        <f t="shared" si="27"/>
        <v>0</v>
      </c>
      <c r="V275" s="24">
        <f t="shared" si="27"/>
        <v>0</v>
      </c>
      <c r="W275" s="24">
        <f t="shared" si="27"/>
        <v>0</v>
      </c>
      <c r="X275" s="24">
        <f t="shared" si="27"/>
        <v>0</v>
      </c>
      <c r="Y275" s="24">
        <f t="shared" si="27"/>
        <v>0</v>
      </c>
      <c r="Z275" s="24">
        <f t="shared" si="27"/>
        <v>0</v>
      </c>
      <c r="AA275" s="24">
        <f t="shared" si="27"/>
        <v>0</v>
      </c>
      <c r="AB275" s="3"/>
    </row>
    <row r="276" spans="1:28" ht="12.75">
      <c r="A276" s="3">
        <v>1</v>
      </c>
      <c r="B276" s="131" t="s">
        <v>575</v>
      </c>
      <c r="C276" s="117">
        <v>32685</v>
      </c>
      <c r="D276" s="16">
        <v>1</v>
      </c>
      <c r="E276" s="17">
        <f aca="true" t="shared" si="28" ref="E276:E300">SUM(F276:AA276)</f>
        <v>5</v>
      </c>
      <c r="F276" s="5">
        <v>1</v>
      </c>
      <c r="G276" s="5"/>
      <c r="H276" s="5">
        <v>2</v>
      </c>
      <c r="I276" s="137">
        <v>2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3"/>
    </row>
    <row r="277" spans="1:28" ht="12.75">
      <c r="A277" s="3">
        <v>2</v>
      </c>
      <c r="B277" s="131" t="s">
        <v>565</v>
      </c>
      <c r="C277" s="117">
        <v>36026</v>
      </c>
      <c r="D277" s="16">
        <f aca="true" t="shared" si="29" ref="D277:D300">COUNTA(F277:AA277)</f>
        <v>4</v>
      </c>
      <c r="E277" s="17">
        <f t="shared" si="28"/>
        <v>4</v>
      </c>
      <c r="F277" s="5">
        <v>1</v>
      </c>
      <c r="G277" s="5">
        <v>3</v>
      </c>
      <c r="H277" s="5">
        <v>0</v>
      </c>
      <c r="I277" s="137">
        <v>0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3"/>
    </row>
    <row r="278" spans="1:28" ht="12.75">
      <c r="A278" s="3">
        <v>3</v>
      </c>
      <c r="B278" s="131" t="s">
        <v>566</v>
      </c>
      <c r="C278" s="117">
        <v>35476</v>
      </c>
      <c r="D278" s="16">
        <f t="shared" si="29"/>
        <v>4</v>
      </c>
      <c r="E278" s="17">
        <f t="shared" si="28"/>
        <v>4</v>
      </c>
      <c r="F278" s="5">
        <v>0</v>
      </c>
      <c r="G278" s="5">
        <v>1</v>
      </c>
      <c r="H278" s="5">
        <v>3</v>
      </c>
      <c r="I278" s="137">
        <v>0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3"/>
    </row>
    <row r="279" spans="1:28" ht="12.75">
      <c r="A279" s="3">
        <v>4</v>
      </c>
      <c r="B279" s="131" t="s">
        <v>567</v>
      </c>
      <c r="C279" s="138" t="s">
        <v>568</v>
      </c>
      <c r="D279" s="16">
        <f t="shared" si="29"/>
        <v>3</v>
      </c>
      <c r="E279" s="17">
        <f t="shared" si="28"/>
        <v>15</v>
      </c>
      <c r="F279" s="5">
        <v>0</v>
      </c>
      <c r="G279" s="5">
        <v>8</v>
      </c>
      <c r="H279" s="5">
        <v>7</v>
      </c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3"/>
    </row>
    <row r="280" spans="1:28" ht="12.75">
      <c r="A280" s="3">
        <v>5</v>
      </c>
      <c r="B280" s="131" t="s">
        <v>569</v>
      </c>
      <c r="C280" s="138">
        <v>36277</v>
      </c>
      <c r="D280" s="16">
        <f t="shared" si="29"/>
        <v>4</v>
      </c>
      <c r="E280" s="17">
        <f t="shared" si="28"/>
        <v>1</v>
      </c>
      <c r="F280" s="5">
        <v>0</v>
      </c>
      <c r="G280" s="5">
        <v>1</v>
      </c>
      <c r="H280" s="5">
        <v>0</v>
      </c>
      <c r="I280" s="137">
        <v>0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3"/>
    </row>
    <row r="281" spans="1:28" ht="12.75">
      <c r="A281" s="3">
        <v>6</v>
      </c>
      <c r="B281" s="131" t="s">
        <v>570</v>
      </c>
      <c r="C281" s="138">
        <v>35430</v>
      </c>
      <c r="D281" s="16">
        <f t="shared" si="29"/>
        <v>2</v>
      </c>
      <c r="E281" s="17">
        <f t="shared" si="28"/>
        <v>21</v>
      </c>
      <c r="F281" s="5">
        <v>13</v>
      </c>
      <c r="G281" s="5">
        <v>8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3"/>
    </row>
    <row r="282" spans="1:28" ht="12.75">
      <c r="A282" s="3">
        <v>7</v>
      </c>
      <c r="B282" s="131" t="s">
        <v>571</v>
      </c>
      <c r="C282" s="138">
        <v>26491</v>
      </c>
      <c r="D282" s="16">
        <f t="shared" si="29"/>
        <v>4</v>
      </c>
      <c r="E282" s="17">
        <f t="shared" si="28"/>
        <v>40</v>
      </c>
      <c r="F282" s="5">
        <v>11</v>
      </c>
      <c r="G282" s="5">
        <v>12</v>
      </c>
      <c r="H282" s="5">
        <v>4</v>
      </c>
      <c r="I282" s="137">
        <v>13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3"/>
    </row>
    <row r="283" spans="1:28" ht="12.75">
      <c r="A283" s="3">
        <v>8</v>
      </c>
      <c r="B283" s="131" t="s">
        <v>574</v>
      </c>
      <c r="C283" s="138">
        <v>36300</v>
      </c>
      <c r="D283" s="16">
        <f t="shared" si="29"/>
        <v>4</v>
      </c>
      <c r="E283" s="17">
        <f t="shared" si="28"/>
        <v>0</v>
      </c>
      <c r="F283" s="5">
        <v>0</v>
      </c>
      <c r="G283" s="5">
        <v>0</v>
      </c>
      <c r="H283" s="5">
        <v>0</v>
      </c>
      <c r="I283" s="137">
        <v>0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3"/>
    </row>
    <row r="284" spans="1:28" ht="12.75">
      <c r="A284" s="3">
        <v>9</v>
      </c>
      <c r="B284" s="131" t="s">
        <v>572</v>
      </c>
      <c r="C284" s="138">
        <v>35561</v>
      </c>
      <c r="D284" s="16">
        <f t="shared" si="29"/>
        <v>4</v>
      </c>
      <c r="E284" s="17">
        <f t="shared" si="28"/>
        <v>15</v>
      </c>
      <c r="F284" s="5">
        <v>4</v>
      </c>
      <c r="G284" s="5">
        <v>3</v>
      </c>
      <c r="H284" s="5">
        <v>2</v>
      </c>
      <c r="I284" s="137">
        <v>6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3"/>
    </row>
    <row r="285" spans="1:28" ht="12.75">
      <c r="A285" s="3">
        <v>10</v>
      </c>
      <c r="B285" s="131" t="s">
        <v>578</v>
      </c>
      <c r="C285" s="138">
        <v>33113</v>
      </c>
      <c r="D285" s="16">
        <f t="shared" si="29"/>
        <v>1</v>
      </c>
      <c r="E285" s="17">
        <f t="shared" si="28"/>
        <v>0</v>
      </c>
      <c r="F285" s="5"/>
      <c r="G285" s="5"/>
      <c r="H285" s="5"/>
      <c r="I285" s="5">
        <v>0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3"/>
    </row>
    <row r="286" spans="1:28" ht="12.75">
      <c r="A286" s="3">
        <v>11</v>
      </c>
      <c r="B286" s="131" t="s">
        <v>579</v>
      </c>
      <c r="C286" s="138">
        <v>36352</v>
      </c>
      <c r="D286" s="16">
        <f t="shared" si="29"/>
        <v>1</v>
      </c>
      <c r="E286" s="17">
        <f t="shared" si="28"/>
        <v>3</v>
      </c>
      <c r="F286" s="5"/>
      <c r="G286" s="5"/>
      <c r="H286" s="5"/>
      <c r="I286" s="5">
        <v>3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3"/>
    </row>
    <row r="287" spans="1:28" ht="12.75">
      <c r="A287" s="3">
        <v>12</v>
      </c>
      <c r="B287" s="21"/>
      <c r="C287" s="117"/>
      <c r="D287" s="16">
        <f t="shared" si="29"/>
        <v>0</v>
      </c>
      <c r="E287" s="17">
        <f t="shared" si="28"/>
        <v>0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3"/>
    </row>
    <row r="288" spans="1:28" ht="12.75">
      <c r="A288" s="3">
        <v>13</v>
      </c>
      <c r="B288" s="21"/>
      <c r="C288" s="117"/>
      <c r="D288" s="16">
        <f t="shared" si="29"/>
        <v>0</v>
      </c>
      <c r="E288" s="17">
        <f t="shared" si="28"/>
        <v>0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3"/>
    </row>
    <row r="289" spans="1:28" ht="12.75">
      <c r="A289" s="3">
        <v>14</v>
      </c>
      <c r="B289" s="21"/>
      <c r="C289" s="117"/>
      <c r="D289" s="16">
        <f t="shared" si="29"/>
        <v>0</v>
      </c>
      <c r="E289" s="17">
        <f t="shared" si="28"/>
        <v>0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3"/>
    </row>
    <row r="290" spans="1:28" ht="12.75">
      <c r="A290" s="3">
        <v>15</v>
      </c>
      <c r="B290" s="21"/>
      <c r="C290" s="117"/>
      <c r="D290" s="16">
        <f t="shared" si="29"/>
        <v>0</v>
      </c>
      <c r="E290" s="17">
        <f t="shared" si="28"/>
        <v>0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3"/>
    </row>
    <row r="291" spans="1:28" ht="12.75">
      <c r="A291" s="3">
        <v>16</v>
      </c>
      <c r="B291" s="21"/>
      <c r="C291" s="117"/>
      <c r="D291" s="16">
        <f t="shared" si="29"/>
        <v>0</v>
      </c>
      <c r="E291" s="17">
        <f t="shared" si="28"/>
        <v>0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3"/>
    </row>
    <row r="292" spans="1:28" ht="12.75">
      <c r="A292" s="3">
        <v>17</v>
      </c>
      <c r="B292" s="21"/>
      <c r="C292" s="117"/>
      <c r="D292" s="16">
        <f t="shared" si="29"/>
        <v>0</v>
      </c>
      <c r="E292" s="17">
        <f t="shared" si="28"/>
        <v>0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3"/>
    </row>
    <row r="293" spans="1:28" ht="12.75">
      <c r="A293" s="3">
        <v>18</v>
      </c>
      <c r="B293" s="21"/>
      <c r="C293" s="117"/>
      <c r="D293" s="16">
        <f t="shared" si="29"/>
        <v>0</v>
      </c>
      <c r="E293" s="17">
        <f t="shared" si="28"/>
        <v>0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3"/>
    </row>
    <row r="294" spans="1:28" ht="12.75">
      <c r="A294" s="3">
        <v>19</v>
      </c>
      <c r="B294" s="21"/>
      <c r="C294" s="117"/>
      <c r="D294" s="16">
        <f t="shared" si="29"/>
        <v>0</v>
      </c>
      <c r="E294" s="17">
        <f t="shared" si="28"/>
        <v>0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3"/>
    </row>
    <row r="295" spans="1:28" ht="12.75">
      <c r="A295" s="3">
        <v>20</v>
      </c>
      <c r="B295" s="21"/>
      <c r="C295" s="117"/>
      <c r="D295" s="16">
        <f t="shared" si="29"/>
        <v>0</v>
      </c>
      <c r="E295" s="17">
        <f t="shared" si="28"/>
        <v>0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3"/>
    </row>
    <row r="296" spans="1:28" ht="12.75">
      <c r="A296" s="3">
        <v>21</v>
      </c>
      <c r="B296" s="21"/>
      <c r="C296" s="117"/>
      <c r="D296" s="16">
        <f t="shared" si="29"/>
        <v>0</v>
      </c>
      <c r="E296" s="17">
        <f t="shared" si="28"/>
        <v>0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3"/>
    </row>
    <row r="297" spans="1:28" ht="12.75">
      <c r="A297" s="3">
        <v>22</v>
      </c>
      <c r="B297" s="21"/>
      <c r="C297" s="117"/>
      <c r="D297" s="16">
        <f t="shared" si="29"/>
        <v>0</v>
      </c>
      <c r="E297" s="17">
        <f t="shared" si="28"/>
        <v>0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3"/>
    </row>
    <row r="298" spans="1:28" ht="12.75">
      <c r="A298" s="3">
        <v>23</v>
      </c>
      <c r="B298" s="21"/>
      <c r="C298" s="117"/>
      <c r="D298" s="16">
        <f t="shared" si="29"/>
        <v>0</v>
      </c>
      <c r="E298" s="17">
        <f t="shared" si="28"/>
        <v>0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3"/>
    </row>
    <row r="299" spans="1:28" ht="12.75">
      <c r="A299" s="3">
        <v>24</v>
      </c>
      <c r="B299" s="21"/>
      <c r="C299" s="117"/>
      <c r="D299" s="16">
        <f t="shared" si="29"/>
        <v>0</v>
      </c>
      <c r="E299" s="17">
        <f t="shared" si="28"/>
        <v>0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3"/>
    </row>
    <row r="300" spans="1:28" ht="12.75">
      <c r="A300" s="3">
        <v>25</v>
      </c>
      <c r="B300" s="22"/>
      <c r="C300" s="117"/>
      <c r="D300" s="16">
        <f t="shared" si="29"/>
        <v>0</v>
      </c>
      <c r="E300" s="17">
        <f t="shared" si="28"/>
        <v>0</v>
      </c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3"/>
    </row>
    <row r="301" spans="1:28" ht="12.75">
      <c r="A301" s="7"/>
      <c r="B301" s="153" t="s">
        <v>0</v>
      </c>
      <c r="C301" s="150"/>
      <c r="D301" s="11"/>
      <c r="E301" s="12"/>
      <c r="F301" s="7">
        <v>1</v>
      </c>
      <c r="G301" s="7">
        <v>2</v>
      </c>
      <c r="H301" s="7">
        <v>3</v>
      </c>
      <c r="I301" s="7">
        <v>4</v>
      </c>
      <c r="J301" s="7">
        <v>5</v>
      </c>
      <c r="K301" s="7">
        <v>6</v>
      </c>
      <c r="L301" s="7">
        <v>7</v>
      </c>
      <c r="M301" s="7">
        <v>8</v>
      </c>
      <c r="N301" s="7">
        <v>9</v>
      </c>
      <c r="O301" s="7">
        <v>10</v>
      </c>
      <c r="P301" s="7">
        <v>11</v>
      </c>
      <c r="Q301" s="7">
        <v>12</v>
      </c>
      <c r="R301" s="7">
        <v>13</v>
      </c>
      <c r="S301" s="7">
        <v>14</v>
      </c>
      <c r="T301" s="7">
        <v>15</v>
      </c>
      <c r="U301" s="7">
        <v>16</v>
      </c>
      <c r="V301" s="7">
        <v>17</v>
      </c>
      <c r="W301" s="7">
        <v>18</v>
      </c>
      <c r="X301" s="7">
        <v>19</v>
      </c>
      <c r="Y301" s="7">
        <v>20</v>
      </c>
      <c r="Z301" s="7">
        <v>21</v>
      </c>
      <c r="AA301" s="7">
        <v>22</v>
      </c>
      <c r="AB301" s="3"/>
    </row>
    <row r="302" spans="1:28" ht="12.75">
      <c r="A302" s="3">
        <v>11</v>
      </c>
      <c r="B302" s="151"/>
      <c r="C302" s="152"/>
      <c r="D302" s="18" t="s">
        <v>1</v>
      </c>
      <c r="E302" s="13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1"/>
    </row>
    <row r="303" spans="1:28" ht="12.75">
      <c r="A303" s="4"/>
      <c r="B303" s="34" t="s">
        <v>3</v>
      </c>
      <c r="C303" s="4" t="s">
        <v>4</v>
      </c>
      <c r="D303" s="118" t="s">
        <v>5</v>
      </c>
      <c r="E303" s="119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2"/>
    </row>
    <row r="304" spans="2:28" ht="12.75">
      <c r="B304" s="19" t="s">
        <v>6</v>
      </c>
      <c r="D304" s="18" t="s">
        <v>7</v>
      </c>
      <c r="E304" s="1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2"/>
    </row>
    <row r="305" spans="1:28" ht="12.75">
      <c r="A305" s="4"/>
      <c r="B305" s="20" t="s">
        <v>8</v>
      </c>
      <c r="C305" s="4" t="s">
        <v>9</v>
      </c>
      <c r="D305" s="14" t="s">
        <v>10</v>
      </c>
      <c r="E305" s="15" t="s">
        <v>11</v>
      </c>
      <c r="F305" s="24">
        <f aca="true" t="shared" si="30" ref="F305:AA305">SUM(F306:F330)</f>
        <v>0</v>
      </c>
      <c r="G305" s="24">
        <f t="shared" si="30"/>
        <v>0</v>
      </c>
      <c r="H305" s="24">
        <f t="shared" si="30"/>
        <v>0</v>
      </c>
      <c r="I305" s="24">
        <f t="shared" si="30"/>
        <v>0</v>
      </c>
      <c r="J305" s="24">
        <f t="shared" si="30"/>
        <v>0</v>
      </c>
      <c r="K305" s="24">
        <f t="shared" si="30"/>
        <v>0</v>
      </c>
      <c r="L305" s="24">
        <f t="shared" si="30"/>
        <v>0</v>
      </c>
      <c r="M305" s="24">
        <f t="shared" si="30"/>
        <v>0</v>
      </c>
      <c r="N305" s="24">
        <f t="shared" si="30"/>
        <v>0</v>
      </c>
      <c r="O305" s="24">
        <f t="shared" si="30"/>
        <v>0</v>
      </c>
      <c r="P305" s="24">
        <f t="shared" si="30"/>
        <v>0</v>
      </c>
      <c r="Q305" s="24">
        <f t="shared" si="30"/>
        <v>0</v>
      </c>
      <c r="R305" s="24">
        <f t="shared" si="30"/>
        <v>0</v>
      </c>
      <c r="S305" s="24">
        <f t="shared" si="30"/>
        <v>0</v>
      </c>
      <c r="T305" s="24">
        <f t="shared" si="30"/>
        <v>0</v>
      </c>
      <c r="U305" s="24">
        <f t="shared" si="30"/>
        <v>0</v>
      </c>
      <c r="V305" s="24">
        <f t="shared" si="30"/>
        <v>0</v>
      </c>
      <c r="W305" s="24">
        <f t="shared" si="30"/>
        <v>0</v>
      </c>
      <c r="X305" s="24">
        <f t="shared" si="30"/>
        <v>0</v>
      </c>
      <c r="Y305" s="24">
        <f t="shared" si="30"/>
        <v>0</v>
      </c>
      <c r="Z305" s="24">
        <f t="shared" si="30"/>
        <v>0</v>
      </c>
      <c r="AA305" s="24">
        <f t="shared" si="30"/>
        <v>0</v>
      </c>
      <c r="AB305" s="3"/>
    </row>
    <row r="306" spans="1:28" ht="12.75">
      <c r="A306" s="3">
        <v>1</v>
      </c>
      <c r="B306" s="21"/>
      <c r="C306" s="117"/>
      <c r="D306" s="16">
        <f aca="true" t="shared" si="31" ref="D306:D330">COUNTA(F306:AA306)</f>
        <v>0</v>
      </c>
      <c r="E306" s="17">
        <f aca="true" t="shared" si="32" ref="E306:E330">SUM(F306:AA306)</f>
        <v>0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3"/>
    </row>
    <row r="307" spans="1:28" ht="12.75">
      <c r="A307" s="3">
        <v>2</v>
      </c>
      <c r="B307" s="21"/>
      <c r="C307" s="117"/>
      <c r="D307" s="16">
        <f t="shared" si="31"/>
        <v>0</v>
      </c>
      <c r="E307" s="17">
        <f t="shared" si="32"/>
        <v>0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3"/>
    </row>
    <row r="308" spans="1:28" ht="12.75">
      <c r="A308" s="3">
        <v>3</v>
      </c>
      <c r="B308" s="21"/>
      <c r="C308" s="117"/>
      <c r="D308" s="16">
        <f t="shared" si="31"/>
        <v>0</v>
      </c>
      <c r="E308" s="17">
        <f t="shared" si="32"/>
        <v>0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3"/>
    </row>
    <row r="309" spans="1:28" ht="12.75">
      <c r="A309" s="3">
        <v>4</v>
      </c>
      <c r="B309" s="21"/>
      <c r="C309" s="117"/>
      <c r="D309" s="16">
        <f t="shared" si="31"/>
        <v>0</v>
      </c>
      <c r="E309" s="17">
        <f t="shared" si="32"/>
        <v>0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3"/>
    </row>
    <row r="310" spans="1:28" ht="12.75">
      <c r="A310" s="3">
        <v>5</v>
      </c>
      <c r="B310" s="21"/>
      <c r="C310" s="117"/>
      <c r="D310" s="16">
        <f t="shared" si="31"/>
        <v>0</v>
      </c>
      <c r="E310" s="17">
        <f t="shared" si="32"/>
        <v>0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3"/>
    </row>
    <row r="311" spans="1:28" ht="12.75">
      <c r="A311" s="3">
        <v>6</v>
      </c>
      <c r="B311" s="21"/>
      <c r="C311" s="117"/>
      <c r="D311" s="16">
        <f t="shared" si="31"/>
        <v>0</v>
      </c>
      <c r="E311" s="17">
        <f t="shared" si="32"/>
        <v>0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3"/>
    </row>
    <row r="312" spans="1:28" ht="12.75">
      <c r="A312" s="3">
        <v>7</v>
      </c>
      <c r="B312" s="21"/>
      <c r="C312" s="117"/>
      <c r="D312" s="16">
        <f t="shared" si="31"/>
        <v>0</v>
      </c>
      <c r="E312" s="17">
        <f t="shared" si="32"/>
        <v>0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3"/>
    </row>
    <row r="313" spans="1:28" ht="12.75">
      <c r="A313" s="3">
        <v>8</v>
      </c>
      <c r="B313" s="21"/>
      <c r="C313" s="117"/>
      <c r="D313" s="16">
        <f t="shared" si="31"/>
        <v>0</v>
      </c>
      <c r="E313" s="17">
        <f t="shared" si="32"/>
        <v>0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3"/>
    </row>
    <row r="314" spans="1:28" ht="12.75">
      <c r="A314" s="3">
        <v>9</v>
      </c>
      <c r="B314" s="21"/>
      <c r="C314" s="117"/>
      <c r="D314" s="16">
        <f t="shared" si="31"/>
        <v>0</v>
      </c>
      <c r="E314" s="17">
        <f t="shared" si="32"/>
        <v>0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3"/>
    </row>
    <row r="315" spans="1:28" ht="12.75">
      <c r="A315" s="3">
        <v>10</v>
      </c>
      <c r="B315" s="21"/>
      <c r="C315" s="117"/>
      <c r="D315" s="16">
        <f t="shared" si="31"/>
        <v>0</v>
      </c>
      <c r="E315" s="17">
        <f t="shared" si="32"/>
        <v>0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3"/>
    </row>
    <row r="316" spans="1:28" ht="12.75">
      <c r="A316" s="3">
        <v>11</v>
      </c>
      <c r="B316" s="21"/>
      <c r="C316" s="117"/>
      <c r="D316" s="16">
        <f t="shared" si="31"/>
        <v>0</v>
      </c>
      <c r="E316" s="17">
        <f t="shared" si="32"/>
        <v>0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3"/>
    </row>
    <row r="317" spans="1:28" ht="12.75">
      <c r="A317" s="3">
        <v>12</v>
      </c>
      <c r="B317" s="21"/>
      <c r="C317" s="117"/>
      <c r="D317" s="16">
        <f t="shared" si="31"/>
        <v>0</v>
      </c>
      <c r="E317" s="17">
        <f t="shared" si="32"/>
        <v>0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3"/>
    </row>
    <row r="318" spans="1:28" ht="12.75">
      <c r="A318" s="3">
        <v>13</v>
      </c>
      <c r="B318" s="21"/>
      <c r="C318" s="117"/>
      <c r="D318" s="16">
        <f t="shared" si="31"/>
        <v>0</v>
      </c>
      <c r="E318" s="17">
        <f t="shared" si="32"/>
        <v>0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3"/>
    </row>
    <row r="319" spans="1:28" ht="12.75">
      <c r="A319" s="3">
        <v>14</v>
      </c>
      <c r="B319" s="21"/>
      <c r="C319" s="117"/>
      <c r="D319" s="16">
        <f t="shared" si="31"/>
        <v>0</v>
      </c>
      <c r="E319" s="17">
        <f t="shared" si="32"/>
        <v>0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3"/>
    </row>
    <row r="320" spans="1:28" ht="12.75">
      <c r="A320" s="3">
        <v>15</v>
      </c>
      <c r="B320" s="21"/>
      <c r="C320" s="117"/>
      <c r="D320" s="16">
        <f t="shared" si="31"/>
        <v>0</v>
      </c>
      <c r="E320" s="17">
        <f t="shared" si="32"/>
        <v>0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3"/>
    </row>
    <row r="321" spans="1:28" ht="12.75">
      <c r="A321" s="3">
        <v>16</v>
      </c>
      <c r="B321" s="21"/>
      <c r="C321" s="117"/>
      <c r="D321" s="16">
        <f t="shared" si="31"/>
        <v>0</v>
      </c>
      <c r="E321" s="17">
        <f t="shared" si="32"/>
        <v>0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3"/>
    </row>
    <row r="322" spans="1:28" ht="12.75">
      <c r="A322" s="3">
        <v>17</v>
      </c>
      <c r="B322" s="21"/>
      <c r="C322" s="117"/>
      <c r="D322" s="16">
        <f t="shared" si="31"/>
        <v>0</v>
      </c>
      <c r="E322" s="17">
        <f t="shared" si="32"/>
        <v>0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3"/>
    </row>
    <row r="323" spans="1:28" ht="12.75">
      <c r="A323" s="3">
        <v>18</v>
      </c>
      <c r="B323" s="21"/>
      <c r="C323" s="117"/>
      <c r="D323" s="16">
        <f t="shared" si="31"/>
        <v>0</v>
      </c>
      <c r="E323" s="17">
        <f t="shared" si="32"/>
        <v>0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3"/>
    </row>
    <row r="324" spans="1:28" ht="12.75">
      <c r="A324" s="3">
        <v>19</v>
      </c>
      <c r="B324" s="21"/>
      <c r="C324" s="117"/>
      <c r="D324" s="16">
        <f t="shared" si="31"/>
        <v>0</v>
      </c>
      <c r="E324" s="17">
        <f t="shared" si="32"/>
        <v>0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3"/>
    </row>
    <row r="325" spans="1:28" ht="12.75">
      <c r="A325" s="3">
        <v>20</v>
      </c>
      <c r="B325" s="21"/>
      <c r="C325" s="117"/>
      <c r="D325" s="16">
        <f t="shared" si="31"/>
        <v>0</v>
      </c>
      <c r="E325" s="17">
        <f t="shared" si="32"/>
        <v>0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3"/>
    </row>
    <row r="326" spans="1:28" ht="12.75">
      <c r="A326" s="3">
        <v>21</v>
      </c>
      <c r="B326" s="21"/>
      <c r="C326" s="117"/>
      <c r="D326" s="16">
        <f t="shared" si="31"/>
        <v>0</v>
      </c>
      <c r="E326" s="17">
        <f t="shared" si="32"/>
        <v>0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3"/>
    </row>
    <row r="327" spans="1:28" ht="12.75">
      <c r="A327" s="3">
        <v>22</v>
      </c>
      <c r="B327" s="21"/>
      <c r="C327" s="117"/>
      <c r="D327" s="16">
        <f t="shared" si="31"/>
        <v>0</v>
      </c>
      <c r="E327" s="17">
        <f t="shared" si="32"/>
        <v>0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3"/>
    </row>
    <row r="328" spans="1:28" ht="12.75">
      <c r="A328" s="3">
        <v>23</v>
      </c>
      <c r="B328" s="21"/>
      <c r="C328" s="117"/>
      <c r="D328" s="16">
        <f t="shared" si="31"/>
        <v>0</v>
      </c>
      <c r="E328" s="17">
        <f t="shared" si="32"/>
        <v>0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3"/>
    </row>
    <row r="329" spans="1:28" ht="12.75">
      <c r="A329" s="3">
        <v>24</v>
      </c>
      <c r="B329" s="21"/>
      <c r="C329" s="117"/>
      <c r="D329" s="16">
        <f t="shared" si="31"/>
        <v>0</v>
      </c>
      <c r="E329" s="17">
        <f t="shared" si="32"/>
        <v>0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3"/>
    </row>
    <row r="330" spans="1:28" ht="12.75">
      <c r="A330" s="3">
        <v>25</v>
      </c>
      <c r="B330" s="22"/>
      <c r="C330" s="117"/>
      <c r="D330" s="16">
        <f t="shared" si="31"/>
        <v>0</v>
      </c>
      <c r="E330" s="17">
        <f t="shared" si="32"/>
        <v>0</v>
      </c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3"/>
    </row>
    <row r="331" spans="1:28" ht="12.75">
      <c r="A331" s="7"/>
      <c r="B331" s="153" t="s">
        <v>0</v>
      </c>
      <c r="C331" s="150"/>
      <c r="D331" s="11"/>
      <c r="E331" s="12"/>
      <c r="F331" s="7">
        <v>1</v>
      </c>
      <c r="G331" s="7">
        <v>2</v>
      </c>
      <c r="H331" s="7">
        <v>3</v>
      </c>
      <c r="I331" s="7">
        <v>4</v>
      </c>
      <c r="J331" s="7">
        <v>5</v>
      </c>
      <c r="K331" s="7">
        <v>6</v>
      </c>
      <c r="L331" s="7">
        <v>7</v>
      </c>
      <c r="M331" s="7">
        <v>8</v>
      </c>
      <c r="N331" s="7">
        <v>9</v>
      </c>
      <c r="O331" s="7">
        <v>10</v>
      </c>
      <c r="P331" s="7">
        <v>11</v>
      </c>
      <c r="Q331" s="7">
        <v>12</v>
      </c>
      <c r="R331" s="7">
        <v>13</v>
      </c>
      <c r="S331" s="7">
        <v>14</v>
      </c>
      <c r="T331" s="7">
        <v>15</v>
      </c>
      <c r="U331" s="7">
        <v>16</v>
      </c>
      <c r="V331" s="7">
        <v>17</v>
      </c>
      <c r="W331" s="7">
        <v>18</v>
      </c>
      <c r="X331" s="7">
        <v>19</v>
      </c>
      <c r="Y331" s="7">
        <v>20</v>
      </c>
      <c r="Z331" s="7">
        <v>21</v>
      </c>
      <c r="AA331" s="7">
        <v>22</v>
      </c>
      <c r="AB331" s="3"/>
    </row>
    <row r="332" spans="1:28" ht="12.75">
      <c r="A332" s="3">
        <v>12</v>
      </c>
      <c r="B332" s="151"/>
      <c r="C332" s="152"/>
      <c r="D332" s="18" t="s">
        <v>1</v>
      </c>
      <c r="E332" s="13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1"/>
    </row>
    <row r="333" spans="1:28" ht="12.75">
      <c r="A333" s="4"/>
      <c r="B333" s="34" t="s">
        <v>3</v>
      </c>
      <c r="C333" s="4" t="s">
        <v>4</v>
      </c>
      <c r="D333" s="118" t="s">
        <v>5</v>
      </c>
      <c r="E333" s="119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2"/>
    </row>
    <row r="334" spans="2:28" ht="12.75">
      <c r="B334" s="19" t="s">
        <v>6</v>
      </c>
      <c r="D334" s="18" t="s">
        <v>7</v>
      </c>
      <c r="E334" s="1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2"/>
    </row>
    <row r="335" spans="1:28" ht="12.75">
      <c r="A335" s="4"/>
      <c r="B335" s="20" t="s">
        <v>8</v>
      </c>
      <c r="C335" s="4" t="s">
        <v>9</v>
      </c>
      <c r="D335" s="14" t="s">
        <v>10</v>
      </c>
      <c r="E335" s="15" t="s">
        <v>11</v>
      </c>
      <c r="F335" s="24">
        <f aca="true" t="shared" si="33" ref="F335:AA335">SUM(F336:F360)</f>
        <v>0</v>
      </c>
      <c r="G335" s="24">
        <f t="shared" si="33"/>
        <v>0</v>
      </c>
      <c r="H335" s="24">
        <f t="shared" si="33"/>
        <v>0</v>
      </c>
      <c r="I335" s="24">
        <f t="shared" si="33"/>
        <v>0</v>
      </c>
      <c r="J335" s="24">
        <f t="shared" si="33"/>
        <v>0</v>
      </c>
      <c r="K335" s="24">
        <f t="shared" si="33"/>
        <v>0</v>
      </c>
      <c r="L335" s="24">
        <f t="shared" si="33"/>
        <v>0</v>
      </c>
      <c r="M335" s="24">
        <f t="shared" si="33"/>
        <v>0</v>
      </c>
      <c r="N335" s="24">
        <f t="shared" si="33"/>
        <v>0</v>
      </c>
      <c r="O335" s="24">
        <f t="shared" si="33"/>
        <v>0</v>
      </c>
      <c r="P335" s="24">
        <f t="shared" si="33"/>
        <v>0</v>
      </c>
      <c r="Q335" s="24">
        <f t="shared" si="33"/>
        <v>0</v>
      </c>
      <c r="R335" s="24">
        <f t="shared" si="33"/>
        <v>0</v>
      </c>
      <c r="S335" s="24">
        <f t="shared" si="33"/>
        <v>0</v>
      </c>
      <c r="T335" s="24">
        <f t="shared" si="33"/>
        <v>0</v>
      </c>
      <c r="U335" s="24">
        <f t="shared" si="33"/>
        <v>0</v>
      </c>
      <c r="V335" s="24">
        <f t="shared" si="33"/>
        <v>0</v>
      </c>
      <c r="W335" s="24">
        <f t="shared" si="33"/>
        <v>0</v>
      </c>
      <c r="X335" s="24">
        <f t="shared" si="33"/>
        <v>0</v>
      </c>
      <c r="Y335" s="24">
        <f t="shared" si="33"/>
        <v>0</v>
      </c>
      <c r="Z335" s="24">
        <f t="shared" si="33"/>
        <v>0</v>
      </c>
      <c r="AA335" s="24">
        <f t="shared" si="33"/>
        <v>0</v>
      </c>
      <c r="AB335" s="3"/>
    </row>
    <row r="336" spans="1:28" ht="12.75">
      <c r="A336" s="3">
        <v>1</v>
      </c>
      <c r="B336" s="21"/>
      <c r="C336" s="117"/>
      <c r="D336" s="16">
        <f aca="true" t="shared" si="34" ref="D336:D360">COUNTA(F336:AA336)</f>
        <v>0</v>
      </c>
      <c r="E336" s="17">
        <f aca="true" t="shared" si="35" ref="E336:E360">SUM(F336:AA336)</f>
        <v>0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3"/>
    </row>
    <row r="337" spans="1:28" ht="12.75">
      <c r="A337" s="3">
        <v>2</v>
      </c>
      <c r="B337" s="21"/>
      <c r="C337" s="117"/>
      <c r="D337" s="16">
        <f t="shared" si="34"/>
        <v>0</v>
      </c>
      <c r="E337" s="17">
        <f t="shared" si="35"/>
        <v>0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3"/>
    </row>
    <row r="338" spans="1:28" ht="12.75">
      <c r="A338" s="3">
        <v>3</v>
      </c>
      <c r="B338" s="21"/>
      <c r="C338" s="117"/>
      <c r="D338" s="16">
        <f t="shared" si="34"/>
        <v>0</v>
      </c>
      <c r="E338" s="17">
        <f t="shared" si="35"/>
        <v>0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3"/>
    </row>
    <row r="339" spans="1:28" ht="12.75">
      <c r="A339" s="3">
        <v>4</v>
      </c>
      <c r="B339" s="21"/>
      <c r="C339" s="117"/>
      <c r="D339" s="16">
        <f t="shared" si="34"/>
        <v>0</v>
      </c>
      <c r="E339" s="17">
        <f t="shared" si="35"/>
        <v>0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3"/>
    </row>
    <row r="340" spans="1:28" ht="12.75">
      <c r="A340" s="3">
        <v>5</v>
      </c>
      <c r="B340" s="21"/>
      <c r="C340" s="117"/>
      <c r="D340" s="16">
        <f t="shared" si="34"/>
        <v>0</v>
      </c>
      <c r="E340" s="17">
        <f t="shared" si="35"/>
        <v>0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3"/>
    </row>
    <row r="341" spans="1:28" ht="12.75">
      <c r="A341" s="3">
        <v>6</v>
      </c>
      <c r="B341" s="21"/>
      <c r="C341" s="117"/>
      <c r="D341" s="16">
        <f t="shared" si="34"/>
        <v>0</v>
      </c>
      <c r="E341" s="17">
        <f t="shared" si="35"/>
        <v>0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3"/>
    </row>
    <row r="342" spans="1:28" ht="12.75">
      <c r="A342" s="3">
        <v>7</v>
      </c>
      <c r="B342" s="21"/>
      <c r="C342" s="117"/>
      <c r="D342" s="16">
        <f t="shared" si="34"/>
        <v>0</v>
      </c>
      <c r="E342" s="17">
        <f t="shared" si="35"/>
        <v>0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3"/>
    </row>
    <row r="343" spans="1:28" ht="12.75">
      <c r="A343" s="3">
        <v>8</v>
      </c>
      <c r="B343" s="21"/>
      <c r="C343" s="117"/>
      <c r="D343" s="16">
        <f t="shared" si="34"/>
        <v>0</v>
      </c>
      <c r="E343" s="17">
        <f t="shared" si="35"/>
        <v>0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3"/>
    </row>
    <row r="344" spans="1:28" ht="12.75">
      <c r="A344" s="3">
        <v>9</v>
      </c>
      <c r="B344" s="21"/>
      <c r="C344" s="117"/>
      <c r="D344" s="16">
        <f t="shared" si="34"/>
        <v>0</v>
      </c>
      <c r="E344" s="17">
        <f t="shared" si="35"/>
        <v>0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3"/>
    </row>
    <row r="345" spans="1:28" ht="12.75">
      <c r="A345" s="3">
        <v>10</v>
      </c>
      <c r="B345" s="21"/>
      <c r="C345" s="117"/>
      <c r="D345" s="16">
        <f t="shared" si="34"/>
        <v>0</v>
      </c>
      <c r="E345" s="17">
        <f t="shared" si="35"/>
        <v>0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3"/>
    </row>
    <row r="346" spans="1:28" ht="12.75">
      <c r="A346" s="3">
        <v>11</v>
      </c>
      <c r="B346" s="21"/>
      <c r="C346" s="117"/>
      <c r="D346" s="16">
        <f t="shared" si="34"/>
        <v>0</v>
      </c>
      <c r="E346" s="17">
        <f t="shared" si="35"/>
        <v>0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3"/>
    </row>
    <row r="347" spans="1:28" ht="12.75">
      <c r="A347" s="3">
        <v>12</v>
      </c>
      <c r="B347" s="21"/>
      <c r="C347" s="117"/>
      <c r="D347" s="16">
        <f t="shared" si="34"/>
        <v>0</v>
      </c>
      <c r="E347" s="17">
        <f t="shared" si="35"/>
        <v>0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3"/>
    </row>
    <row r="348" spans="1:28" ht="12.75">
      <c r="A348" s="3">
        <v>13</v>
      </c>
      <c r="B348" s="21"/>
      <c r="C348" s="117"/>
      <c r="D348" s="16">
        <f t="shared" si="34"/>
        <v>0</v>
      </c>
      <c r="E348" s="17">
        <f t="shared" si="35"/>
        <v>0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3"/>
    </row>
    <row r="349" spans="1:28" ht="12.75">
      <c r="A349" s="3">
        <v>14</v>
      </c>
      <c r="B349" s="21"/>
      <c r="C349" s="117"/>
      <c r="D349" s="16">
        <f t="shared" si="34"/>
        <v>0</v>
      </c>
      <c r="E349" s="17">
        <f t="shared" si="35"/>
        <v>0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3"/>
    </row>
    <row r="350" spans="1:28" ht="12.75">
      <c r="A350" s="3">
        <v>15</v>
      </c>
      <c r="B350" s="21"/>
      <c r="C350" s="117"/>
      <c r="D350" s="16">
        <f t="shared" si="34"/>
        <v>0</v>
      </c>
      <c r="E350" s="17">
        <f t="shared" si="35"/>
        <v>0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3"/>
    </row>
    <row r="351" spans="1:28" ht="12.75">
      <c r="A351" s="3">
        <v>16</v>
      </c>
      <c r="B351" s="21"/>
      <c r="C351" s="117"/>
      <c r="D351" s="16">
        <f t="shared" si="34"/>
        <v>0</v>
      </c>
      <c r="E351" s="17">
        <f t="shared" si="35"/>
        <v>0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3"/>
    </row>
    <row r="352" spans="1:28" ht="12.75">
      <c r="A352" s="3">
        <v>17</v>
      </c>
      <c r="B352" s="21"/>
      <c r="C352" s="117"/>
      <c r="D352" s="16">
        <f t="shared" si="34"/>
        <v>0</v>
      </c>
      <c r="E352" s="17">
        <f t="shared" si="35"/>
        <v>0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3"/>
    </row>
    <row r="353" spans="1:28" ht="12.75">
      <c r="A353" s="3">
        <v>18</v>
      </c>
      <c r="B353" s="21"/>
      <c r="C353" s="117"/>
      <c r="D353" s="16">
        <f t="shared" si="34"/>
        <v>0</v>
      </c>
      <c r="E353" s="17">
        <f t="shared" si="35"/>
        <v>0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3"/>
    </row>
    <row r="354" spans="1:28" ht="12.75">
      <c r="A354" s="3">
        <v>19</v>
      </c>
      <c r="B354" s="21"/>
      <c r="C354" s="117"/>
      <c r="D354" s="16">
        <f t="shared" si="34"/>
        <v>0</v>
      </c>
      <c r="E354" s="17">
        <f t="shared" si="35"/>
        <v>0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3"/>
    </row>
    <row r="355" spans="1:28" ht="12.75">
      <c r="A355" s="3">
        <v>20</v>
      </c>
      <c r="B355" s="21"/>
      <c r="C355" s="117"/>
      <c r="D355" s="16">
        <f t="shared" si="34"/>
        <v>0</v>
      </c>
      <c r="E355" s="17">
        <f t="shared" si="35"/>
        <v>0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3"/>
    </row>
    <row r="356" spans="1:28" ht="12.75">
      <c r="A356" s="3">
        <v>21</v>
      </c>
      <c r="B356" s="21"/>
      <c r="C356" s="117"/>
      <c r="D356" s="16">
        <f t="shared" si="34"/>
        <v>0</v>
      </c>
      <c r="E356" s="17">
        <f t="shared" si="35"/>
        <v>0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3"/>
    </row>
    <row r="357" spans="1:28" ht="12.75">
      <c r="A357" s="3">
        <v>22</v>
      </c>
      <c r="B357" s="21"/>
      <c r="C357" s="117"/>
      <c r="D357" s="16">
        <f t="shared" si="34"/>
        <v>0</v>
      </c>
      <c r="E357" s="17">
        <f t="shared" si="35"/>
        <v>0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3"/>
    </row>
    <row r="358" spans="1:28" ht="12.75">
      <c r="A358" s="3">
        <v>23</v>
      </c>
      <c r="B358" s="21"/>
      <c r="C358" s="117"/>
      <c r="D358" s="16">
        <f t="shared" si="34"/>
        <v>0</v>
      </c>
      <c r="E358" s="17">
        <f t="shared" si="35"/>
        <v>0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3"/>
    </row>
    <row r="359" spans="1:28" ht="12.75">
      <c r="A359" s="3">
        <v>24</v>
      </c>
      <c r="B359" s="21"/>
      <c r="C359" s="117"/>
      <c r="D359" s="16">
        <f t="shared" si="34"/>
        <v>0</v>
      </c>
      <c r="E359" s="17">
        <f t="shared" si="35"/>
        <v>0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3"/>
    </row>
    <row r="360" spans="1:28" ht="12.75">
      <c r="A360" s="3">
        <v>25</v>
      </c>
      <c r="B360" s="21"/>
      <c r="C360" s="117"/>
      <c r="D360" s="16">
        <f t="shared" si="34"/>
        <v>0</v>
      </c>
      <c r="E360" s="17">
        <f t="shared" si="35"/>
        <v>0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3"/>
    </row>
    <row r="361" spans="1:27" ht="12.75">
      <c r="A361" s="7"/>
      <c r="B361" s="8"/>
      <c r="C361" s="7"/>
      <c r="D361" s="7"/>
      <c r="E361" s="7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</sheetData>
  <mergeCells count="12">
    <mergeCell ref="B1:C2"/>
    <mergeCell ref="B31:C32"/>
    <mergeCell ref="B61:C62"/>
    <mergeCell ref="B91:C92"/>
    <mergeCell ref="B121:C122"/>
    <mergeCell ref="B151:C152"/>
    <mergeCell ref="B181:C182"/>
    <mergeCell ref="B211:C212"/>
    <mergeCell ref="B241:C242"/>
    <mergeCell ref="B271:C272"/>
    <mergeCell ref="B301:C302"/>
    <mergeCell ref="B331:C332"/>
  </mergeCells>
  <printOptions/>
  <pageMargins left="0.5902777777777778" right="0.5902777777777778" top="0.7875" bottom="0.7875" header="0.3902777777777778" footer="0.3902777777777778"/>
  <pageSetup horizontalDpi="30066" verticalDpi="30066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5"/>
  <sheetViews>
    <sheetView workbookViewId="0" topLeftCell="A215">
      <selection activeCell="B2" sqref="B2:E2"/>
    </sheetView>
  </sheetViews>
  <sheetFormatPr defaultColWidth="10.00390625" defaultRowHeight="12.75"/>
  <cols>
    <col min="1" max="1" width="6.140625" style="0" customWidth="1"/>
    <col min="2" max="3" width="25.57421875" style="0" customWidth="1"/>
    <col min="4" max="5" width="7.7109375" style="0" customWidth="1"/>
    <col min="6" max="6" width="10.140625" style="0" customWidth="1"/>
    <col min="7" max="7" width="12.28125" style="0" customWidth="1"/>
    <col min="8" max="8" width="2.57421875" style="0" customWidth="1"/>
  </cols>
  <sheetData>
    <row r="1" spans="2:12" ht="23.25">
      <c r="B1" s="158" t="s">
        <v>13</v>
      </c>
      <c r="C1" s="159"/>
      <c r="D1" s="160"/>
      <c r="E1" s="160"/>
      <c r="F1" s="41"/>
      <c r="H1" s="3"/>
      <c r="I1" s="3"/>
      <c r="J1" s="3"/>
      <c r="K1" s="3"/>
      <c r="L1" s="3"/>
    </row>
    <row r="2" spans="2:12" ht="18">
      <c r="B2" s="161" t="s">
        <v>496</v>
      </c>
      <c r="C2" s="162"/>
      <c r="D2" s="163"/>
      <c r="E2" s="163"/>
      <c r="F2" s="108"/>
      <c r="H2" s="3"/>
      <c r="I2" s="3"/>
      <c r="J2" s="3"/>
      <c r="K2" s="3"/>
      <c r="L2" s="3"/>
    </row>
    <row r="3" spans="1:12" ht="20.25">
      <c r="A3" s="35"/>
      <c r="B3" s="36"/>
      <c r="C3" s="36"/>
      <c r="E3" s="34" t="s">
        <v>14</v>
      </c>
      <c r="F3" s="116">
        <f ca="1">TODAY()</f>
        <v>42486</v>
      </c>
      <c r="G3" s="3"/>
      <c r="H3" s="3"/>
      <c r="I3" s="3"/>
      <c r="J3" s="3"/>
      <c r="K3" s="3"/>
      <c r="L3" s="3"/>
    </row>
    <row r="4" spans="1:13" ht="15">
      <c r="A4" s="29" t="s">
        <v>15</v>
      </c>
      <c r="B4" s="29" t="s">
        <v>8</v>
      </c>
      <c r="C4" s="29" t="s">
        <v>0</v>
      </c>
      <c r="D4" s="29" t="s">
        <v>11</v>
      </c>
      <c r="E4" s="29" t="s">
        <v>16</v>
      </c>
      <c r="F4" s="29" t="s">
        <v>17</v>
      </c>
      <c r="G4" s="3"/>
      <c r="H4" s="164" t="s">
        <v>18</v>
      </c>
      <c r="I4" s="165"/>
      <c r="J4" s="165"/>
      <c r="K4" s="165"/>
      <c r="L4" s="156"/>
      <c r="M4" s="157"/>
    </row>
    <row r="5" spans="1:11" ht="12.75">
      <c r="A5" s="30" t="s">
        <v>19</v>
      </c>
      <c r="B5" s="31" t="str">
        <f>Mannschaften!B12</f>
        <v>Stachowski, Mireen</v>
      </c>
      <c r="C5" s="26" t="str">
        <f>Mannschaften!$B$1</f>
        <v>SG Eibau/Niederoderwitz</v>
      </c>
      <c r="D5" s="43">
        <f>Mannschaften!E12</f>
        <v>30</v>
      </c>
      <c r="E5" s="27">
        <f>Mannschaften!D12</f>
        <v>5</v>
      </c>
      <c r="F5" s="28">
        <f aca="true" t="shared" si="0" ref="F5:F68">D5/E5</f>
        <v>6</v>
      </c>
      <c r="H5" t="s">
        <v>20</v>
      </c>
      <c r="J5" s="3"/>
      <c r="K5" s="3"/>
    </row>
    <row r="6" spans="1:11" ht="12.75">
      <c r="A6" s="25" t="s">
        <v>21</v>
      </c>
      <c r="B6" s="31" t="str">
        <f>Mannschaften!B13</f>
        <v>Urban, Yvonne</v>
      </c>
      <c r="C6" s="26" t="str">
        <f>Mannschaften!$B$1</f>
        <v>SG Eibau/Niederoderwitz</v>
      </c>
      <c r="D6" s="43">
        <f>Mannschaften!E13</f>
        <v>25</v>
      </c>
      <c r="E6" s="27">
        <f>Mannschaften!D13</f>
        <v>5</v>
      </c>
      <c r="F6" s="28">
        <f t="shared" si="0"/>
        <v>5</v>
      </c>
      <c r="G6" s="3"/>
      <c r="H6" s="9" t="s">
        <v>22</v>
      </c>
      <c r="I6" s="3"/>
      <c r="J6" s="3"/>
      <c r="K6" s="3"/>
    </row>
    <row r="7" spans="1:11" ht="12.75">
      <c r="A7" s="25" t="s">
        <v>23</v>
      </c>
      <c r="B7" s="31" t="str">
        <f>Mannschaften!B8</f>
        <v>Kick, Sandra</v>
      </c>
      <c r="C7" s="26" t="str">
        <f>Mannschaften!$B$1</f>
        <v>SG Eibau/Niederoderwitz</v>
      </c>
      <c r="D7" s="43">
        <f>Mannschaften!E8</f>
        <v>4</v>
      </c>
      <c r="E7" s="27">
        <f>Mannschaften!D8</f>
        <v>5</v>
      </c>
      <c r="F7" s="28">
        <f t="shared" si="0"/>
        <v>0.8</v>
      </c>
      <c r="G7" s="3"/>
      <c r="H7" s="9"/>
      <c r="I7" s="9" t="s">
        <v>24</v>
      </c>
      <c r="J7" s="3"/>
      <c r="K7" s="3"/>
    </row>
    <row r="8" spans="1:11" ht="12.75">
      <c r="A8" s="25" t="s">
        <v>25</v>
      </c>
      <c r="B8" s="31" t="str">
        <f>Mannschaften!B9</f>
        <v>Köhler, Theresia</v>
      </c>
      <c r="C8" s="26" t="str">
        <f>Mannschaften!$B$1</f>
        <v>SG Eibau/Niederoderwitz</v>
      </c>
      <c r="D8" s="43">
        <f>Mannschaften!E9</f>
        <v>0</v>
      </c>
      <c r="E8" s="27">
        <f>Mannschaften!D9</f>
        <v>5</v>
      </c>
      <c r="F8" s="28">
        <f t="shared" si="0"/>
        <v>0</v>
      </c>
      <c r="G8" s="3"/>
      <c r="H8" s="9"/>
      <c r="I8" s="3"/>
      <c r="J8" s="3"/>
      <c r="K8" s="3"/>
    </row>
    <row r="9" spans="1:11" ht="12.75">
      <c r="A9" s="25" t="s">
        <v>26</v>
      </c>
      <c r="B9" s="31" t="str">
        <f>Mannschaften!B15</f>
        <v>Stammnitz, Doreen</v>
      </c>
      <c r="C9" s="26" t="str">
        <f>Mannschaften!$B$1</f>
        <v>SG Eibau/Niederoderwitz</v>
      </c>
      <c r="D9" s="43">
        <f>Mannschaften!E15</f>
        <v>5</v>
      </c>
      <c r="E9" s="27">
        <f>Mannschaften!D15</f>
        <v>1</v>
      </c>
      <c r="F9" s="28">
        <f t="shared" si="0"/>
        <v>5</v>
      </c>
      <c r="G9" s="3"/>
      <c r="H9" s="9"/>
      <c r="I9" s="3"/>
      <c r="J9" s="3"/>
      <c r="K9" s="3"/>
    </row>
    <row r="10" spans="1:13" ht="15">
      <c r="A10" s="25" t="s">
        <v>27</v>
      </c>
      <c r="B10" s="31" t="str">
        <f>Mannschaften!B10</f>
        <v>Kölz, Aline</v>
      </c>
      <c r="C10" s="26" t="str">
        <f>Mannschaften!$B$1</f>
        <v>SG Eibau/Niederoderwitz</v>
      </c>
      <c r="D10" s="43">
        <f>Mannschaften!E10</f>
        <v>9</v>
      </c>
      <c r="E10" s="27">
        <f>Mannschaften!D10</f>
        <v>3</v>
      </c>
      <c r="F10" s="28">
        <f t="shared" si="0"/>
        <v>3</v>
      </c>
      <c r="G10" s="3"/>
      <c r="H10" s="124" t="s">
        <v>28</v>
      </c>
      <c r="I10" s="125"/>
      <c r="J10" s="125"/>
      <c r="K10" s="125"/>
      <c r="L10" s="123"/>
      <c r="M10" s="123"/>
    </row>
    <row r="11" spans="1:11" ht="12.75">
      <c r="A11" s="25" t="s">
        <v>29</v>
      </c>
      <c r="B11" s="31" t="str">
        <f>Mannschaften!B11</f>
        <v>Schuster, Gitte</v>
      </c>
      <c r="C11" s="26" t="str">
        <f>Mannschaften!$B$1</f>
        <v>SG Eibau/Niederoderwitz</v>
      </c>
      <c r="D11" s="43">
        <f>Mannschaften!E11</f>
        <v>5</v>
      </c>
      <c r="E11" s="27">
        <f>Mannschaften!D11</f>
        <v>3</v>
      </c>
      <c r="F11" s="28">
        <f t="shared" si="0"/>
        <v>1.6666666666666667</v>
      </c>
      <c r="H11" s="9" t="s">
        <v>30</v>
      </c>
      <c r="I11" s="3"/>
      <c r="J11" s="3"/>
      <c r="K11" s="3"/>
    </row>
    <row r="12" spans="1:11" ht="12.75">
      <c r="A12" s="25" t="s">
        <v>31</v>
      </c>
      <c r="B12" s="31" t="str">
        <f>Mannschaften!B7</f>
        <v>Friedrich, Eva</v>
      </c>
      <c r="C12" s="26" t="str">
        <f>Mannschaften!$B$1</f>
        <v>SG Eibau/Niederoderwitz</v>
      </c>
      <c r="D12" s="43">
        <f>Mannschaften!E7</f>
        <v>9</v>
      </c>
      <c r="E12" s="27">
        <f>Mannschaften!D7</f>
        <v>4</v>
      </c>
      <c r="F12" s="28">
        <f t="shared" si="0"/>
        <v>2.25</v>
      </c>
      <c r="H12" s="9" t="s">
        <v>22</v>
      </c>
      <c r="I12" s="3"/>
      <c r="J12" s="3"/>
      <c r="K12" s="3"/>
    </row>
    <row r="13" spans="1:11" ht="12.75">
      <c r="A13" s="25" t="s">
        <v>32</v>
      </c>
      <c r="B13" s="31" t="str">
        <f>Mannschaften!B14</f>
        <v>Senftleben, Katja</v>
      </c>
      <c r="C13" s="26" t="str">
        <f>Mannschaften!$B$1</f>
        <v>SG Eibau/Niederoderwitz</v>
      </c>
      <c r="D13" s="43">
        <f>Mannschaften!E14</f>
        <v>4</v>
      </c>
      <c r="E13" s="27">
        <f>Mannschaften!D14</f>
        <v>4</v>
      </c>
      <c r="F13" s="28">
        <f t="shared" si="0"/>
        <v>1</v>
      </c>
      <c r="H13" s="3"/>
      <c r="I13" s="10" t="s">
        <v>33</v>
      </c>
      <c r="J13" s="3"/>
      <c r="K13" s="3"/>
    </row>
    <row r="14" spans="1:11" ht="12.75">
      <c r="A14" s="25" t="s">
        <v>34</v>
      </c>
      <c r="B14" s="31">
        <f>Mannschaften!B17</f>
        <v>0</v>
      </c>
      <c r="C14" s="26" t="str">
        <f>Mannschaften!$B$1</f>
        <v>SG Eibau/Niederoderwitz</v>
      </c>
      <c r="D14" s="43">
        <f>Mannschaften!E17</f>
        <v>0</v>
      </c>
      <c r="E14" s="27">
        <f>Mannschaften!D17</f>
        <v>0</v>
      </c>
      <c r="F14" s="28" t="e">
        <f t="shared" si="0"/>
        <v>#DIV/0!</v>
      </c>
      <c r="H14" s="3"/>
      <c r="I14" s="10" t="s">
        <v>35</v>
      </c>
      <c r="J14" s="3"/>
      <c r="K14" s="3"/>
    </row>
    <row r="15" spans="1:11" ht="12.75">
      <c r="A15" s="25" t="s">
        <v>36</v>
      </c>
      <c r="B15" s="31" t="str">
        <f>Mannschaften!B6</f>
        <v>Beyer, Romy</v>
      </c>
      <c r="C15" s="26" t="str">
        <f>Mannschaften!$B$1</f>
        <v>SG Eibau/Niederoderwitz</v>
      </c>
      <c r="D15" s="43">
        <f>Mannschaften!E6</f>
        <v>5</v>
      </c>
      <c r="E15" s="27">
        <f>Mannschaften!D6</f>
        <v>5</v>
      </c>
      <c r="F15" s="28">
        <f t="shared" si="0"/>
        <v>1</v>
      </c>
      <c r="H15" s="3"/>
      <c r="I15" s="3"/>
      <c r="J15" s="3"/>
      <c r="K15" s="3"/>
    </row>
    <row r="16" spans="1:13" ht="15">
      <c r="A16" s="25" t="s">
        <v>37</v>
      </c>
      <c r="B16" s="31" t="str">
        <f>Mannschaften!B16</f>
        <v>Schmied, Heike</v>
      </c>
      <c r="C16" s="26" t="str">
        <f>Mannschaften!$B$1</f>
        <v>SG Eibau/Niederoderwitz</v>
      </c>
      <c r="D16" s="43">
        <f>Mannschaften!E16</f>
        <v>1</v>
      </c>
      <c r="E16" s="27">
        <f>Mannschaften!D16</f>
        <v>1</v>
      </c>
      <c r="F16" s="28">
        <f t="shared" si="0"/>
        <v>1</v>
      </c>
      <c r="H16" s="155" t="s">
        <v>38</v>
      </c>
      <c r="I16" s="156"/>
      <c r="J16" s="165"/>
      <c r="K16" s="165"/>
      <c r="L16" s="157"/>
      <c r="M16" s="157"/>
    </row>
    <row r="17" spans="1:11" ht="12.75">
      <c r="A17" s="25" t="s">
        <v>39</v>
      </c>
      <c r="B17" s="31">
        <f>Mannschaften!B18</f>
        <v>0</v>
      </c>
      <c r="C17" s="26" t="str">
        <f>Mannschaften!$B$1</f>
        <v>SG Eibau/Niederoderwitz</v>
      </c>
      <c r="D17" s="43">
        <f>Mannschaften!E18</f>
        <v>0</v>
      </c>
      <c r="E17" s="27">
        <f>Mannschaften!D18</f>
        <v>0</v>
      </c>
      <c r="F17" s="28" t="e">
        <f t="shared" si="0"/>
        <v>#DIV/0!</v>
      </c>
      <c r="H17" s="9" t="s">
        <v>40</v>
      </c>
      <c r="J17" s="3"/>
      <c r="K17" s="3"/>
    </row>
    <row r="18" spans="1:10" ht="12.75">
      <c r="A18" s="25" t="s">
        <v>41</v>
      </c>
      <c r="B18" s="31">
        <f>Mannschaften!B19</f>
        <v>0</v>
      </c>
      <c r="C18" s="26" t="str">
        <f>Mannschaften!$B$1</f>
        <v>SG Eibau/Niederoderwitz</v>
      </c>
      <c r="D18" s="43">
        <f>Mannschaften!E19</f>
        <v>0</v>
      </c>
      <c r="E18" s="27">
        <f>Mannschaften!D19</f>
        <v>0</v>
      </c>
      <c r="F18" s="28" t="e">
        <f t="shared" si="0"/>
        <v>#DIV/0!</v>
      </c>
      <c r="H18" t="s">
        <v>42</v>
      </c>
      <c r="J18" s="3"/>
    </row>
    <row r="19" spans="1:10" ht="12.75">
      <c r="A19" s="25" t="s">
        <v>43</v>
      </c>
      <c r="B19" s="31">
        <f>Mannschaften!B20</f>
        <v>0</v>
      </c>
      <c r="C19" s="26" t="str">
        <f>Mannschaften!$B$1</f>
        <v>SG Eibau/Niederoderwitz</v>
      </c>
      <c r="D19" s="43">
        <f>Mannschaften!E20</f>
        <v>0</v>
      </c>
      <c r="E19" s="27">
        <f>Mannschaften!D20</f>
        <v>0</v>
      </c>
      <c r="F19" s="28" t="e">
        <f t="shared" si="0"/>
        <v>#DIV/0!</v>
      </c>
      <c r="J19" s="3"/>
    </row>
    <row r="20" spans="1:13" ht="15">
      <c r="A20" s="25" t="s">
        <v>44</v>
      </c>
      <c r="B20" s="31">
        <f>Mannschaften!B21</f>
        <v>0</v>
      </c>
      <c r="C20" s="26" t="str">
        <f>Mannschaften!$B$1</f>
        <v>SG Eibau/Niederoderwitz</v>
      </c>
      <c r="D20" s="43">
        <f>Mannschaften!E21</f>
        <v>0</v>
      </c>
      <c r="E20" s="27">
        <f>Mannschaften!D21</f>
        <v>0</v>
      </c>
      <c r="F20" s="28" t="e">
        <f t="shared" si="0"/>
        <v>#DIV/0!</v>
      </c>
      <c r="H20" s="155" t="s">
        <v>45</v>
      </c>
      <c r="I20" s="156"/>
      <c r="J20" s="156"/>
      <c r="K20" s="156"/>
      <c r="L20" s="156"/>
      <c r="M20" s="157"/>
    </row>
    <row r="21" spans="1:8" ht="12.75">
      <c r="A21" s="25" t="s">
        <v>46</v>
      </c>
      <c r="B21" s="31">
        <f>Mannschaften!B22</f>
        <v>0</v>
      </c>
      <c r="C21" s="26" t="str">
        <f>Mannschaften!$B$1</f>
        <v>SG Eibau/Niederoderwitz</v>
      </c>
      <c r="D21" s="43">
        <f>Mannschaften!E22</f>
        <v>0</v>
      </c>
      <c r="E21" s="27">
        <f>Mannschaften!D22</f>
        <v>0</v>
      </c>
      <c r="F21" s="28" t="e">
        <f t="shared" si="0"/>
        <v>#DIV/0!</v>
      </c>
      <c r="H21" t="s">
        <v>47</v>
      </c>
    </row>
    <row r="22" spans="1:8" ht="12.75">
      <c r="A22" s="25" t="s">
        <v>48</v>
      </c>
      <c r="B22" s="31">
        <f>Mannschaften!B23</f>
        <v>0</v>
      </c>
      <c r="C22" s="26" t="str">
        <f>Mannschaften!$B$1</f>
        <v>SG Eibau/Niederoderwitz</v>
      </c>
      <c r="D22" s="43">
        <f>Mannschaften!E23</f>
        <v>0</v>
      </c>
      <c r="E22" s="27">
        <f>Mannschaften!D23</f>
        <v>0</v>
      </c>
      <c r="F22" s="28" t="e">
        <f t="shared" si="0"/>
        <v>#DIV/0!</v>
      </c>
      <c r="H22" t="s">
        <v>49</v>
      </c>
    </row>
    <row r="23" spans="1:6" ht="12.75">
      <c r="A23" s="25" t="s">
        <v>50</v>
      </c>
      <c r="B23" s="31">
        <f>Mannschaften!B24</f>
        <v>0</v>
      </c>
      <c r="C23" s="26" t="str">
        <f>Mannschaften!$B$1</f>
        <v>SG Eibau/Niederoderwitz</v>
      </c>
      <c r="D23" s="43">
        <f>Mannschaften!E24</f>
        <v>0</v>
      </c>
      <c r="E23" s="27">
        <f>Mannschaften!D24</f>
        <v>0</v>
      </c>
      <c r="F23" s="28" t="e">
        <f t="shared" si="0"/>
        <v>#DIV/0!</v>
      </c>
    </row>
    <row r="24" spans="1:6" ht="12.75">
      <c r="A24" s="25" t="s">
        <v>51</v>
      </c>
      <c r="B24" s="31">
        <f>Mannschaften!B25</f>
        <v>0</v>
      </c>
      <c r="C24" s="26" t="str">
        <f>Mannschaften!$B$1</f>
        <v>SG Eibau/Niederoderwitz</v>
      </c>
      <c r="D24" s="43">
        <f>Mannschaften!E25</f>
        <v>0</v>
      </c>
      <c r="E24" s="27">
        <f>Mannschaften!D25</f>
        <v>0</v>
      </c>
      <c r="F24" s="28" t="e">
        <f t="shared" si="0"/>
        <v>#DIV/0!</v>
      </c>
    </row>
    <row r="25" spans="1:6" ht="12.75">
      <c r="A25" s="25" t="s">
        <v>52</v>
      </c>
      <c r="B25" s="31">
        <f>Mannschaften!B26</f>
        <v>0</v>
      </c>
      <c r="C25" s="26" t="str">
        <f>Mannschaften!$B$1</f>
        <v>SG Eibau/Niederoderwitz</v>
      </c>
      <c r="D25" s="43">
        <f>Mannschaften!E26</f>
        <v>0</v>
      </c>
      <c r="E25" s="27">
        <f>Mannschaften!D26</f>
        <v>0</v>
      </c>
      <c r="F25" s="28" t="e">
        <f t="shared" si="0"/>
        <v>#DIV/0!</v>
      </c>
    </row>
    <row r="26" spans="1:6" ht="12.75">
      <c r="A26" s="25" t="s">
        <v>53</v>
      </c>
      <c r="B26" s="31">
        <f>Mannschaften!B27</f>
        <v>0</v>
      </c>
      <c r="C26" s="26" t="str">
        <f>Mannschaften!$B$1</f>
        <v>SG Eibau/Niederoderwitz</v>
      </c>
      <c r="D26" s="43">
        <f>Mannschaften!E27</f>
        <v>0</v>
      </c>
      <c r="E26" s="27">
        <f>Mannschaften!D27</f>
        <v>0</v>
      </c>
      <c r="F26" s="28" t="e">
        <f t="shared" si="0"/>
        <v>#DIV/0!</v>
      </c>
    </row>
    <row r="27" spans="1:6" ht="12.75">
      <c r="A27" s="25" t="s">
        <v>54</v>
      </c>
      <c r="B27" s="31">
        <f>Mannschaften!B28</f>
        <v>0</v>
      </c>
      <c r="C27" s="26" t="str">
        <f>Mannschaften!$B$1</f>
        <v>SG Eibau/Niederoderwitz</v>
      </c>
      <c r="D27" s="43">
        <f>Mannschaften!E28</f>
        <v>0</v>
      </c>
      <c r="E27" s="27">
        <f>Mannschaften!D28</f>
        <v>0</v>
      </c>
      <c r="F27" s="28" t="e">
        <f t="shared" si="0"/>
        <v>#DIV/0!</v>
      </c>
    </row>
    <row r="28" spans="1:6" ht="12.75">
      <c r="A28" s="25" t="s">
        <v>55</v>
      </c>
      <c r="B28" s="31">
        <f>Mannschaften!B29</f>
        <v>0</v>
      </c>
      <c r="C28" s="26" t="str">
        <f>Mannschaften!$B$1</f>
        <v>SG Eibau/Niederoderwitz</v>
      </c>
      <c r="D28" s="43">
        <f>Mannschaften!E29</f>
        <v>0</v>
      </c>
      <c r="E28" s="27">
        <f>Mannschaften!D29</f>
        <v>0</v>
      </c>
      <c r="F28" s="28" t="e">
        <f t="shared" si="0"/>
        <v>#DIV/0!</v>
      </c>
    </row>
    <row r="29" spans="1:6" ht="12.75">
      <c r="A29" s="25" t="s">
        <v>56</v>
      </c>
      <c r="B29" s="31">
        <f>Mannschaften!B30</f>
        <v>0</v>
      </c>
      <c r="C29" s="26" t="str">
        <f>Mannschaften!$B$1</f>
        <v>SG Eibau/Niederoderwitz</v>
      </c>
      <c r="D29" s="43">
        <f>Mannschaften!E30</f>
        <v>0</v>
      </c>
      <c r="E29" s="27">
        <f>Mannschaften!D30</f>
        <v>0</v>
      </c>
      <c r="F29" s="28" t="e">
        <f t="shared" si="0"/>
        <v>#DIV/0!</v>
      </c>
    </row>
    <row r="30" spans="1:6" ht="12.75">
      <c r="A30" s="25" t="s">
        <v>57</v>
      </c>
      <c r="B30" s="31" t="str">
        <f>Mannschaften!B276</f>
        <v>Stollberg, Katrin</v>
      </c>
      <c r="C30" s="26" t="str">
        <f>Mannschaften!$B$271</f>
        <v>OSV Zittau</v>
      </c>
      <c r="D30" s="43">
        <f>Mannschaften!E276</f>
        <v>5</v>
      </c>
      <c r="E30" s="27">
        <f>Mannschaften!D276</f>
        <v>1</v>
      </c>
      <c r="F30" s="28">
        <f t="shared" si="0"/>
        <v>5</v>
      </c>
    </row>
    <row r="31" spans="1:6" ht="12.75">
      <c r="A31" s="25" t="s">
        <v>58</v>
      </c>
      <c r="B31" s="31" t="str">
        <f>Mannschaften!B277</f>
        <v>Frahm, Cindy</v>
      </c>
      <c r="C31" s="26" t="str">
        <f>Mannschaften!$B$271</f>
        <v>OSV Zittau</v>
      </c>
      <c r="D31" s="43">
        <f>Mannschaften!E277</f>
        <v>4</v>
      </c>
      <c r="E31" s="27">
        <f>Mannschaften!D277</f>
        <v>4</v>
      </c>
      <c r="F31" s="28">
        <f t="shared" si="0"/>
        <v>1</v>
      </c>
    </row>
    <row r="32" spans="1:6" ht="12.75">
      <c r="A32" s="25" t="s">
        <v>59</v>
      </c>
      <c r="B32" s="31" t="str">
        <f>Mannschaften!B278</f>
        <v>Rönsch, Luise</v>
      </c>
      <c r="C32" s="26" t="str">
        <f>Mannschaften!$B$271</f>
        <v>OSV Zittau</v>
      </c>
      <c r="D32" s="43">
        <f>Mannschaften!E278</f>
        <v>4</v>
      </c>
      <c r="E32" s="27">
        <f>Mannschaften!D278</f>
        <v>4</v>
      </c>
      <c r="F32" s="28">
        <f t="shared" si="0"/>
        <v>1</v>
      </c>
    </row>
    <row r="33" spans="1:6" ht="12.75">
      <c r="A33" s="25" t="s">
        <v>60</v>
      </c>
      <c r="B33" s="31" t="str">
        <f>Mannschaften!B279</f>
        <v>Meusel, Linda</v>
      </c>
      <c r="C33" s="26" t="str">
        <f>Mannschaften!$B$271</f>
        <v>OSV Zittau</v>
      </c>
      <c r="D33" s="43">
        <f>Mannschaften!E279</f>
        <v>15</v>
      </c>
      <c r="E33" s="27">
        <f>Mannschaften!D279</f>
        <v>3</v>
      </c>
      <c r="F33" s="28">
        <f t="shared" si="0"/>
        <v>5</v>
      </c>
    </row>
    <row r="34" spans="1:6" ht="12.75">
      <c r="A34" s="25" t="s">
        <v>61</v>
      </c>
      <c r="B34" s="31" t="str">
        <f>Mannschaften!B280</f>
        <v>Herfurth, Stefanie</v>
      </c>
      <c r="C34" s="26" t="str">
        <f>Mannschaften!$B$271</f>
        <v>OSV Zittau</v>
      </c>
      <c r="D34" s="43">
        <f>Mannschaften!E280</f>
        <v>1</v>
      </c>
      <c r="E34" s="27">
        <f>Mannschaften!D280</f>
        <v>4</v>
      </c>
      <c r="F34" s="28">
        <f t="shared" si="0"/>
        <v>0.25</v>
      </c>
    </row>
    <row r="35" spans="1:6" ht="12.75">
      <c r="A35" s="25" t="s">
        <v>62</v>
      </c>
      <c r="B35" s="31" t="str">
        <f>Mannschaften!B281</f>
        <v>Geißler, Valerie</v>
      </c>
      <c r="C35" s="26" t="str">
        <f>Mannschaften!$B$271</f>
        <v>OSV Zittau</v>
      </c>
      <c r="D35" s="43">
        <f>Mannschaften!E281</f>
        <v>21</v>
      </c>
      <c r="E35" s="27">
        <f>Mannschaften!D281</f>
        <v>2</v>
      </c>
      <c r="F35" s="28">
        <f t="shared" si="0"/>
        <v>10.5</v>
      </c>
    </row>
    <row r="36" spans="1:6" ht="12.75">
      <c r="A36" s="25" t="s">
        <v>63</v>
      </c>
      <c r="B36" s="31" t="str">
        <f>Mannschaften!B282</f>
        <v>Schicht, Birgit</v>
      </c>
      <c r="C36" s="26" t="str">
        <f>Mannschaften!$B$271</f>
        <v>OSV Zittau</v>
      </c>
      <c r="D36" s="43">
        <f>Mannschaften!E282</f>
        <v>40</v>
      </c>
      <c r="E36" s="27">
        <f>Mannschaften!D282</f>
        <v>4</v>
      </c>
      <c r="F36" s="28">
        <f t="shared" si="0"/>
        <v>10</v>
      </c>
    </row>
    <row r="37" spans="1:6" ht="12.75">
      <c r="A37" s="25" t="s">
        <v>64</v>
      </c>
      <c r="B37" s="31" t="str">
        <f>Mannschaften!B283</f>
        <v>Pisdel, Alina-Maria</v>
      </c>
      <c r="C37" s="26" t="str">
        <f>Mannschaften!$B$271</f>
        <v>OSV Zittau</v>
      </c>
      <c r="D37" s="43">
        <f>Mannschaften!E283</f>
        <v>0</v>
      </c>
      <c r="E37" s="27">
        <f>Mannschaften!D283</f>
        <v>4</v>
      </c>
      <c r="F37" s="28">
        <f t="shared" si="0"/>
        <v>0</v>
      </c>
    </row>
    <row r="38" spans="1:6" ht="12.75">
      <c r="A38" s="25" t="s">
        <v>65</v>
      </c>
      <c r="B38" s="31" t="str">
        <f>Mannschaften!B284</f>
        <v>Seibt, Janine</v>
      </c>
      <c r="C38" s="26" t="str">
        <f>Mannschaften!$B$271</f>
        <v>OSV Zittau</v>
      </c>
      <c r="D38" s="43">
        <f>Mannschaften!E284</f>
        <v>15</v>
      </c>
      <c r="E38" s="27">
        <f>Mannschaften!D284</f>
        <v>4</v>
      </c>
      <c r="F38" s="28">
        <f t="shared" si="0"/>
        <v>3.75</v>
      </c>
    </row>
    <row r="39" spans="1:6" ht="12.75">
      <c r="A39" s="25" t="s">
        <v>66</v>
      </c>
      <c r="B39" s="31" t="str">
        <f>Mannschaften!B285</f>
        <v>Tschelak, Lena</v>
      </c>
      <c r="C39" s="26" t="str">
        <f>Mannschaften!$B$271</f>
        <v>OSV Zittau</v>
      </c>
      <c r="D39" s="43">
        <f>Mannschaften!E285</f>
        <v>0</v>
      </c>
      <c r="E39" s="27">
        <f>Mannschaften!D285</f>
        <v>1</v>
      </c>
      <c r="F39" s="28">
        <f t="shared" si="0"/>
        <v>0</v>
      </c>
    </row>
    <row r="40" spans="1:6" ht="12.75">
      <c r="A40" s="25" t="s">
        <v>67</v>
      </c>
      <c r="B40" s="31" t="str">
        <f>Mannschaften!B286</f>
        <v>Voigt, Jessica</v>
      </c>
      <c r="C40" s="26" t="str">
        <f>Mannschaften!$B$271</f>
        <v>OSV Zittau</v>
      </c>
      <c r="D40" s="43">
        <f>Mannschaften!E286</f>
        <v>3</v>
      </c>
      <c r="E40" s="27">
        <f>Mannschaften!D286</f>
        <v>1</v>
      </c>
      <c r="F40" s="28">
        <f t="shared" si="0"/>
        <v>3</v>
      </c>
    </row>
    <row r="41" spans="1:6" ht="12.75">
      <c r="A41" s="25" t="s">
        <v>68</v>
      </c>
      <c r="B41" s="31">
        <f>Mannschaften!B287</f>
        <v>0</v>
      </c>
      <c r="C41" s="26" t="str">
        <f>Mannschaften!$B$271</f>
        <v>OSV Zittau</v>
      </c>
      <c r="D41" s="43">
        <f>Mannschaften!E287</f>
        <v>0</v>
      </c>
      <c r="E41" s="27">
        <f>Mannschaften!D287</f>
        <v>0</v>
      </c>
      <c r="F41" s="28" t="e">
        <f t="shared" si="0"/>
        <v>#DIV/0!</v>
      </c>
    </row>
    <row r="42" spans="1:6" ht="12.75">
      <c r="A42" s="25" t="s">
        <v>69</v>
      </c>
      <c r="B42" s="31">
        <f>Mannschaften!B288</f>
        <v>0</v>
      </c>
      <c r="C42" s="26" t="str">
        <f>Mannschaften!$B$271</f>
        <v>OSV Zittau</v>
      </c>
      <c r="D42" s="43">
        <f>Mannschaften!E288</f>
        <v>0</v>
      </c>
      <c r="E42" s="27">
        <f>Mannschaften!D288</f>
        <v>0</v>
      </c>
      <c r="F42" s="28" t="e">
        <f t="shared" si="0"/>
        <v>#DIV/0!</v>
      </c>
    </row>
    <row r="43" spans="1:6" ht="12.75">
      <c r="A43" s="25" t="s">
        <v>70</v>
      </c>
      <c r="B43" s="31">
        <f>Mannschaften!B289</f>
        <v>0</v>
      </c>
      <c r="C43" s="26" t="str">
        <f>Mannschaften!$B$271</f>
        <v>OSV Zittau</v>
      </c>
      <c r="D43" s="43">
        <f>Mannschaften!E289</f>
        <v>0</v>
      </c>
      <c r="E43" s="27">
        <f>Mannschaften!D289</f>
        <v>0</v>
      </c>
      <c r="F43" s="28" t="e">
        <f t="shared" si="0"/>
        <v>#DIV/0!</v>
      </c>
    </row>
    <row r="44" spans="1:6" ht="12.75">
      <c r="A44" s="25" t="s">
        <v>71</v>
      </c>
      <c r="B44" s="31">
        <f>Mannschaften!B290</f>
        <v>0</v>
      </c>
      <c r="C44" s="26" t="str">
        <f>Mannschaften!$B$271</f>
        <v>OSV Zittau</v>
      </c>
      <c r="D44" s="43">
        <f>Mannschaften!E290</f>
        <v>0</v>
      </c>
      <c r="E44" s="27">
        <f>Mannschaften!D290</f>
        <v>0</v>
      </c>
      <c r="F44" s="28" t="e">
        <f t="shared" si="0"/>
        <v>#DIV/0!</v>
      </c>
    </row>
    <row r="45" spans="1:6" ht="12.75">
      <c r="A45" s="25" t="s">
        <v>72</v>
      </c>
      <c r="B45" s="31">
        <f>Mannschaften!B291</f>
        <v>0</v>
      </c>
      <c r="C45" s="26" t="str">
        <f>Mannschaften!$B$271</f>
        <v>OSV Zittau</v>
      </c>
      <c r="D45" s="43">
        <f>Mannschaften!E291</f>
        <v>0</v>
      </c>
      <c r="E45" s="27">
        <f>Mannschaften!D291</f>
        <v>0</v>
      </c>
      <c r="F45" s="28" t="e">
        <f t="shared" si="0"/>
        <v>#DIV/0!</v>
      </c>
    </row>
    <row r="46" spans="1:6" ht="12.75">
      <c r="A46" s="25" t="s">
        <v>73</v>
      </c>
      <c r="B46" s="31">
        <f>Mannschaften!B292</f>
        <v>0</v>
      </c>
      <c r="C46" s="26" t="str">
        <f>Mannschaften!$B$271</f>
        <v>OSV Zittau</v>
      </c>
      <c r="D46" s="43">
        <f>Mannschaften!E292</f>
        <v>0</v>
      </c>
      <c r="E46" s="27">
        <f>Mannschaften!D292</f>
        <v>0</v>
      </c>
      <c r="F46" s="28" t="e">
        <f t="shared" si="0"/>
        <v>#DIV/0!</v>
      </c>
    </row>
    <row r="47" spans="1:6" ht="12.75">
      <c r="A47" s="25" t="s">
        <v>74</v>
      </c>
      <c r="B47" s="31">
        <f>Mannschaften!B293</f>
        <v>0</v>
      </c>
      <c r="C47" s="26" t="str">
        <f>Mannschaften!$B$271</f>
        <v>OSV Zittau</v>
      </c>
      <c r="D47" s="43">
        <f>Mannschaften!E293</f>
        <v>0</v>
      </c>
      <c r="E47" s="27">
        <f>Mannschaften!D293</f>
        <v>0</v>
      </c>
      <c r="F47" s="28" t="e">
        <f t="shared" si="0"/>
        <v>#DIV/0!</v>
      </c>
    </row>
    <row r="48" spans="1:6" ht="12.75">
      <c r="A48" s="25" t="s">
        <v>75</v>
      </c>
      <c r="B48" s="31">
        <f>Mannschaften!B294</f>
        <v>0</v>
      </c>
      <c r="C48" s="26" t="str">
        <f>Mannschaften!$B$271</f>
        <v>OSV Zittau</v>
      </c>
      <c r="D48" s="43">
        <f>Mannschaften!E294</f>
        <v>0</v>
      </c>
      <c r="E48" s="27">
        <f>Mannschaften!D294</f>
        <v>0</v>
      </c>
      <c r="F48" s="28" t="e">
        <f t="shared" si="0"/>
        <v>#DIV/0!</v>
      </c>
    </row>
    <row r="49" spans="1:6" ht="12.75">
      <c r="A49" s="25" t="s">
        <v>76</v>
      </c>
      <c r="B49" s="31">
        <f>Mannschaften!B295</f>
        <v>0</v>
      </c>
      <c r="C49" s="26" t="str">
        <f>Mannschaften!$B$271</f>
        <v>OSV Zittau</v>
      </c>
      <c r="D49" s="43">
        <f>Mannschaften!E295</f>
        <v>0</v>
      </c>
      <c r="E49" s="27">
        <f>Mannschaften!D295</f>
        <v>0</v>
      </c>
      <c r="F49" s="28" t="e">
        <f t="shared" si="0"/>
        <v>#DIV/0!</v>
      </c>
    </row>
    <row r="50" spans="1:6" ht="12.75">
      <c r="A50" s="25" t="s">
        <v>77</v>
      </c>
      <c r="B50" s="31">
        <f>Mannschaften!B296</f>
        <v>0</v>
      </c>
      <c r="C50" s="26" t="str">
        <f>Mannschaften!$B$271</f>
        <v>OSV Zittau</v>
      </c>
      <c r="D50" s="43">
        <f>Mannschaften!E296</f>
        <v>0</v>
      </c>
      <c r="E50" s="27">
        <f>Mannschaften!D296</f>
        <v>0</v>
      </c>
      <c r="F50" s="28" t="e">
        <f t="shared" si="0"/>
        <v>#DIV/0!</v>
      </c>
    </row>
    <row r="51" spans="1:6" ht="12.75">
      <c r="A51" s="25" t="s">
        <v>78</v>
      </c>
      <c r="B51" s="31">
        <f>Mannschaften!B297</f>
        <v>0</v>
      </c>
      <c r="C51" s="26" t="str">
        <f>Mannschaften!$B$271</f>
        <v>OSV Zittau</v>
      </c>
      <c r="D51" s="43">
        <f>Mannschaften!E297</f>
        <v>0</v>
      </c>
      <c r="E51" s="27">
        <f>Mannschaften!D297</f>
        <v>0</v>
      </c>
      <c r="F51" s="28" t="e">
        <f t="shared" si="0"/>
        <v>#DIV/0!</v>
      </c>
    </row>
    <row r="52" spans="1:6" ht="12.75">
      <c r="A52" s="25" t="s">
        <v>79</v>
      </c>
      <c r="B52" s="31">
        <f>Mannschaften!B298</f>
        <v>0</v>
      </c>
      <c r="C52" s="26" t="str">
        <f>Mannschaften!$B$271</f>
        <v>OSV Zittau</v>
      </c>
      <c r="D52" s="43">
        <f>Mannschaften!E298</f>
        <v>0</v>
      </c>
      <c r="E52" s="27">
        <f>Mannschaften!D298</f>
        <v>0</v>
      </c>
      <c r="F52" s="28" t="e">
        <f t="shared" si="0"/>
        <v>#DIV/0!</v>
      </c>
    </row>
    <row r="53" spans="1:6" ht="12.75">
      <c r="A53" s="25" t="s">
        <v>80</v>
      </c>
      <c r="B53" s="31">
        <f>Mannschaften!B299</f>
        <v>0</v>
      </c>
      <c r="C53" s="26" t="str">
        <f>Mannschaften!$B$271</f>
        <v>OSV Zittau</v>
      </c>
      <c r="D53" s="43">
        <f>Mannschaften!E299</f>
        <v>0</v>
      </c>
      <c r="E53" s="27">
        <f>Mannschaften!D299</f>
        <v>0</v>
      </c>
      <c r="F53" s="28" t="e">
        <f t="shared" si="0"/>
        <v>#DIV/0!</v>
      </c>
    </row>
    <row r="54" spans="1:6" ht="12.75">
      <c r="A54" s="25" t="s">
        <v>81</v>
      </c>
      <c r="B54" s="31">
        <f>Mannschaften!B300</f>
        <v>0</v>
      </c>
      <c r="C54" s="26" t="str">
        <f>Mannschaften!$B$271</f>
        <v>OSV Zittau</v>
      </c>
      <c r="D54" s="43">
        <f>Mannschaften!E300</f>
        <v>0</v>
      </c>
      <c r="E54" s="27">
        <f>Mannschaften!D300</f>
        <v>0</v>
      </c>
      <c r="F54" s="28" t="e">
        <f t="shared" si="0"/>
        <v>#DIV/0!</v>
      </c>
    </row>
    <row r="55" spans="1:6" ht="12.75">
      <c r="A55" s="25" t="s">
        <v>82</v>
      </c>
      <c r="B55" s="31">
        <f>Mannschaften!B306</f>
        <v>0</v>
      </c>
      <c r="C55" s="26" t="str">
        <f>Mannschaften!$B$301</f>
        <v>Verein</v>
      </c>
      <c r="D55" s="43">
        <f>Mannschaften!E306</f>
        <v>0</v>
      </c>
      <c r="E55" s="27">
        <f>Mannschaften!D306</f>
        <v>0</v>
      </c>
      <c r="F55" s="28" t="e">
        <f t="shared" si="0"/>
        <v>#DIV/0!</v>
      </c>
    </row>
    <row r="56" spans="1:6" ht="12.75">
      <c r="A56" s="25" t="s">
        <v>83</v>
      </c>
      <c r="B56" s="31">
        <f>Mannschaften!B307</f>
        <v>0</v>
      </c>
      <c r="C56" s="26" t="str">
        <f>Mannschaften!$B$301</f>
        <v>Verein</v>
      </c>
      <c r="D56" s="43">
        <f>Mannschaften!E307</f>
        <v>0</v>
      </c>
      <c r="E56" s="27">
        <f>Mannschaften!D307</f>
        <v>0</v>
      </c>
      <c r="F56" s="28" t="e">
        <f t="shared" si="0"/>
        <v>#DIV/0!</v>
      </c>
    </row>
    <row r="57" spans="1:6" ht="12.75">
      <c r="A57" s="25" t="s">
        <v>84</v>
      </c>
      <c r="B57" s="31">
        <f>Mannschaften!B308</f>
        <v>0</v>
      </c>
      <c r="C57" s="26" t="str">
        <f>Mannschaften!$B$301</f>
        <v>Verein</v>
      </c>
      <c r="D57" s="43">
        <f>Mannschaften!E308</f>
        <v>0</v>
      </c>
      <c r="E57" s="27">
        <f>Mannschaften!D308</f>
        <v>0</v>
      </c>
      <c r="F57" s="28" t="e">
        <f t="shared" si="0"/>
        <v>#DIV/0!</v>
      </c>
    </row>
    <row r="58" spans="1:6" ht="12.75">
      <c r="A58" s="25" t="s">
        <v>85</v>
      </c>
      <c r="B58" s="31">
        <f>Mannschaften!B309</f>
        <v>0</v>
      </c>
      <c r="C58" s="26" t="str">
        <f>Mannschaften!$B$301</f>
        <v>Verein</v>
      </c>
      <c r="D58" s="43">
        <f>Mannschaften!E309</f>
        <v>0</v>
      </c>
      <c r="E58" s="27">
        <f>Mannschaften!D309</f>
        <v>0</v>
      </c>
      <c r="F58" s="28" t="e">
        <f t="shared" si="0"/>
        <v>#DIV/0!</v>
      </c>
    </row>
    <row r="59" spans="1:6" ht="12.75">
      <c r="A59" s="25" t="s">
        <v>86</v>
      </c>
      <c r="B59" s="31">
        <f>Mannschaften!B310</f>
        <v>0</v>
      </c>
      <c r="C59" s="26" t="str">
        <f>Mannschaften!$B$301</f>
        <v>Verein</v>
      </c>
      <c r="D59" s="43">
        <f>Mannschaften!E310</f>
        <v>0</v>
      </c>
      <c r="E59" s="27">
        <f>Mannschaften!D310</f>
        <v>0</v>
      </c>
      <c r="F59" s="28" t="e">
        <f t="shared" si="0"/>
        <v>#DIV/0!</v>
      </c>
    </row>
    <row r="60" spans="1:6" ht="12.75">
      <c r="A60" s="25" t="s">
        <v>87</v>
      </c>
      <c r="B60" s="31">
        <f>Mannschaften!B311</f>
        <v>0</v>
      </c>
      <c r="C60" s="26" t="str">
        <f>Mannschaften!$B$301</f>
        <v>Verein</v>
      </c>
      <c r="D60" s="43">
        <f>Mannschaften!E311</f>
        <v>0</v>
      </c>
      <c r="E60" s="27">
        <f>Mannschaften!D311</f>
        <v>0</v>
      </c>
      <c r="F60" s="28" t="e">
        <f t="shared" si="0"/>
        <v>#DIV/0!</v>
      </c>
    </row>
    <row r="61" spans="1:6" ht="12.75">
      <c r="A61" s="25" t="s">
        <v>88</v>
      </c>
      <c r="B61" s="31">
        <f>Mannschaften!B312</f>
        <v>0</v>
      </c>
      <c r="C61" s="26" t="str">
        <f>Mannschaften!$B$301</f>
        <v>Verein</v>
      </c>
      <c r="D61" s="43">
        <f>Mannschaften!E312</f>
        <v>0</v>
      </c>
      <c r="E61" s="27">
        <f>Mannschaften!D312</f>
        <v>0</v>
      </c>
      <c r="F61" s="28" t="e">
        <f t="shared" si="0"/>
        <v>#DIV/0!</v>
      </c>
    </row>
    <row r="62" spans="1:6" ht="12.75">
      <c r="A62" s="25" t="s">
        <v>89</v>
      </c>
      <c r="B62" s="31">
        <f>Mannschaften!B313</f>
        <v>0</v>
      </c>
      <c r="C62" s="26" t="str">
        <f>Mannschaften!$B$301</f>
        <v>Verein</v>
      </c>
      <c r="D62" s="43">
        <f>Mannschaften!E313</f>
        <v>0</v>
      </c>
      <c r="E62" s="27">
        <f>Mannschaften!D313</f>
        <v>0</v>
      </c>
      <c r="F62" s="28" t="e">
        <f t="shared" si="0"/>
        <v>#DIV/0!</v>
      </c>
    </row>
    <row r="63" spans="1:6" ht="12.75">
      <c r="A63" s="25" t="s">
        <v>90</v>
      </c>
      <c r="B63" s="31">
        <f>Mannschaften!B314</f>
        <v>0</v>
      </c>
      <c r="C63" s="26" t="str">
        <f>Mannschaften!$B$301</f>
        <v>Verein</v>
      </c>
      <c r="D63" s="43">
        <f>Mannschaften!E314</f>
        <v>0</v>
      </c>
      <c r="E63" s="27">
        <f>Mannschaften!D314</f>
        <v>0</v>
      </c>
      <c r="F63" s="28" t="e">
        <f t="shared" si="0"/>
        <v>#DIV/0!</v>
      </c>
    </row>
    <row r="64" spans="1:6" ht="12.75">
      <c r="A64" s="25" t="s">
        <v>91</v>
      </c>
      <c r="B64" s="31">
        <f>Mannschaften!B315</f>
        <v>0</v>
      </c>
      <c r="C64" s="26" t="str">
        <f>Mannschaften!$B$301</f>
        <v>Verein</v>
      </c>
      <c r="D64" s="43">
        <f>Mannschaften!E315</f>
        <v>0</v>
      </c>
      <c r="E64" s="27">
        <f>Mannschaften!D315</f>
        <v>0</v>
      </c>
      <c r="F64" s="28" t="e">
        <f t="shared" si="0"/>
        <v>#DIV/0!</v>
      </c>
    </row>
    <row r="65" spans="1:6" ht="12.75">
      <c r="A65" s="25" t="s">
        <v>92</v>
      </c>
      <c r="B65" s="31">
        <f>Mannschaften!B316</f>
        <v>0</v>
      </c>
      <c r="C65" s="26" t="str">
        <f>Mannschaften!$B$301</f>
        <v>Verein</v>
      </c>
      <c r="D65" s="43">
        <f>Mannschaften!E316</f>
        <v>0</v>
      </c>
      <c r="E65" s="27">
        <f>Mannschaften!D316</f>
        <v>0</v>
      </c>
      <c r="F65" s="28" t="e">
        <f t="shared" si="0"/>
        <v>#DIV/0!</v>
      </c>
    </row>
    <row r="66" spans="1:6" ht="12.75">
      <c r="A66" s="25" t="s">
        <v>93</v>
      </c>
      <c r="B66" s="31">
        <f>Mannschaften!B317</f>
        <v>0</v>
      </c>
      <c r="C66" s="26" t="str">
        <f>Mannschaften!$B$301</f>
        <v>Verein</v>
      </c>
      <c r="D66" s="43">
        <f>Mannschaften!E317</f>
        <v>0</v>
      </c>
      <c r="E66" s="27">
        <f>Mannschaften!D317</f>
        <v>0</v>
      </c>
      <c r="F66" s="28" t="e">
        <f t="shared" si="0"/>
        <v>#DIV/0!</v>
      </c>
    </row>
    <row r="67" spans="1:6" ht="12.75">
      <c r="A67" s="25" t="s">
        <v>94</v>
      </c>
      <c r="B67" s="31">
        <f>Mannschaften!B318</f>
        <v>0</v>
      </c>
      <c r="C67" s="26" t="str">
        <f>Mannschaften!$B$301</f>
        <v>Verein</v>
      </c>
      <c r="D67" s="43">
        <f>Mannschaften!E318</f>
        <v>0</v>
      </c>
      <c r="E67" s="27">
        <f>Mannschaften!D318</f>
        <v>0</v>
      </c>
      <c r="F67" s="28" t="e">
        <f t="shared" si="0"/>
        <v>#DIV/0!</v>
      </c>
    </row>
    <row r="68" spans="1:6" ht="12.75">
      <c r="A68" s="25" t="s">
        <v>95</v>
      </c>
      <c r="B68" s="31">
        <f>Mannschaften!B319</f>
        <v>0</v>
      </c>
      <c r="C68" s="26" t="str">
        <f>Mannschaften!$B$301</f>
        <v>Verein</v>
      </c>
      <c r="D68" s="43">
        <f>Mannschaften!E319</f>
        <v>0</v>
      </c>
      <c r="E68" s="27">
        <f>Mannschaften!D319</f>
        <v>0</v>
      </c>
      <c r="F68" s="28" t="e">
        <f t="shared" si="0"/>
        <v>#DIV/0!</v>
      </c>
    </row>
    <row r="69" spans="1:6" ht="12.75">
      <c r="A69" s="25" t="s">
        <v>96</v>
      </c>
      <c r="B69" s="31">
        <f>Mannschaften!B320</f>
        <v>0</v>
      </c>
      <c r="C69" s="26" t="str">
        <f>Mannschaften!$B$301</f>
        <v>Verein</v>
      </c>
      <c r="D69" s="43">
        <f>Mannschaften!E320</f>
        <v>0</v>
      </c>
      <c r="E69" s="27">
        <f>Mannschaften!D320</f>
        <v>0</v>
      </c>
      <c r="F69" s="28" t="e">
        <f aca="true" t="shared" si="1" ref="F69:F132">D69/E69</f>
        <v>#DIV/0!</v>
      </c>
    </row>
    <row r="70" spans="1:6" ht="12.75">
      <c r="A70" s="25" t="s">
        <v>97</v>
      </c>
      <c r="B70" s="31">
        <f>Mannschaften!B321</f>
        <v>0</v>
      </c>
      <c r="C70" s="26" t="str">
        <f>Mannschaften!$B$301</f>
        <v>Verein</v>
      </c>
      <c r="D70" s="43">
        <f>Mannschaften!E321</f>
        <v>0</v>
      </c>
      <c r="E70" s="27">
        <f>Mannschaften!D321</f>
        <v>0</v>
      </c>
      <c r="F70" s="28" t="e">
        <f t="shared" si="1"/>
        <v>#DIV/0!</v>
      </c>
    </row>
    <row r="71" spans="1:6" ht="12.75">
      <c r="A71" s="25" t="s">
        <v>98</v>
      </c>
      <c r="B71" s="31">
        <f>Mannschaften!B322</f>
        <v>0</v>
      </c>
      <c r="C71" s="26" t="str">
        <f>Mannschaften!$B$301</f>
        <v>Verein</v>
      </c>
      <c r="D71" s="43">
        <f>Mannschaften!E322</f>
        <v>0</v>
      </c>
      <c r="E71" s="27">
        <f>Mannschaften!D322</f>
        <v>0</v>
      </c>
      <c r="F71" s="28" t="e">
        <f t="shared" si="1"/>
        <v>#DIV/0!</v>
      </c>
    </row>
    <row r="72" spans="1:6" ht="12.75">
      <c r="A72" s="25" t="s">
        <v>99</v>
      </c>
      <c r="B72" s="31">
        <f>Mannschaften!B323</f>
        <v>0</v>
      </c>
      <c r="C72" s="26" t="str">
        <f>Mannschaften!$B$301</f>
        <v>Verein</v>
      </c>
      <c r="D72" s="43">
        <f>Mannschaften!E323</f>
        <v>0</v>
      </c>
      <c r="E72" s="27">
        <f>Mannschaften!D323</f>
        <v>0</v>
      </c>
      <c r="F72" s="28" t="e">
        <f t="shared" si="1"/>
        <v>#DIV/0!</v>
      </c>
    </row>
    <row r="73" spans="1:6" ht="12.75">
      <c r="A73" s="25" t="s">
        <v>100</v>
      </c>
      <c r="B73" s="31">
        <f>Mannschaften!B324</f>
        <v>0</v>
      </c>
      <c r="C73" s="26" t="str">
        <f>Mannschaften!$B$301</f>
        <v>Verein</v>
      </c>
      <c r="D73" s="43">
        <f>Mannschaften!E324</f>
        <v>0</v>
      </c>
      <c r="E73" s="27">
        <f>Mannschaften!D324</f>
        <v>0</v>
      </c>
      <c r="F73" s="28" t="e">
        <f t="shared" si="1"/>
        <v>#DIV/0!</v>
      </c>
    </row>
    <row r="74" spans="1:6" ht="12.75">
      <c r="A74" s="25" t="s">
        <v>101</v>
      </c>
      <c r="B74" s="31">
        <f>Mannschaften!B325</f>
        <v>0</v>
      </c>
      <c r="C74" s="26" t="str">
        <f>Mannschaften!$B$301</f>
        <v>Verein</v>
      </c>
      <c r="D74" s="43">
        <f>Mannschaften!E325</f>
        <v>0</v>
      </c>
      <c r="E74" s="27">
        <f>Mannschaften!D325</f>
        <v>0</v>
      </c>
      <c r="F74" s="28" t="e">
        <f t="shared" si="1"/>
        <v>#DIV/0!</v>
      </c>
    </row>
    <row r="75" spans="1:6" ht="12.75">
      <c r="A75" s="25" t="s">
        <v>102</v>
      </c>
      <c r="B75" s="31">
        <f>Mannschaften!B326</f>
        <v>0</v>
      </c>
      <c r="C75" s="26" t="str">
        <f>Mannschaften!$B$301</f>
        <v>Verein</v>
      </c>
      <c r="D75" s="43">
        <f>Mannschaften!E326</f>
        <v>0</v>
      </c>
      <c r="E75" s="27">
        <f>Mannschaften!D326</f>
        <v>0</v>
      </c>
      <c r="F75" s="28" t="e">
        <f t="shared" si="1"/>
        <v>#DIV/0!</v>
      </c>
    </row>
    <row r="76" spans="1:6" ht="12.75">
      <c r="A76" s="25" t="s">
        <v>103</v>
      </c>
      <c r="B76" s="31">
        <f>Mannschaften!B327</f>
        <v>0</v>
      </c>
      <c r="C76" s="26" t="str">
        <f>Mannschaften!$B$301</f>
        <v>Verein</v>
      </c>
      <c r="D76" s="43">
        <f>Mannschaften!E327</f>
        <v>0</v>
      </c>
      <c r="E76" s="27">
        <f>Mannschaften!D327</f>
        <v>0</v>
      </c>
      <c r="F76" s="28" t="e">
        <f t="shared" si="1"/>
        <v>#DIV/0!</v>
      </c>
    </row>
    <row r="77" spans="1:6" ht="12.75">
      <c r="A77" s="25" t="s">
        <v>104</v>
      </c>
      <c r="B77" s="31">
        <f>Mannschaften!B328</f>
        <v>0</v>
      </c>
      <c r="C77" s="26" t="str">
        <f>Mannschaften!$B$301</f>
        <v>Verein</v>
      </c>
      <c r="D77" s="43">
        <f>Mannschaften!E328</f>
        <v>0</v>
      </c>
      <c r="E77" s="27">
        <f>Mannschaften!D328</f>
        <v>0</v>
      </c>
      <c r="F77" s="28" t="e">
        <f t="shared" si="1"/>
        <v>#DIV/0!</v>
      </c>
    </row>
    <row r="78" spans="1:6" ht="12.75">
      <c r="A78" s="25" t="s">
        <v>105</v>
      </c>
      <c r="B78" s="31">
        <f>Mannschaften!B329</f>
        <v>0</v>
      </c>
      <c r="C78" s="26" t="str">
        <f>Mannschaften!$B$301</f>
        <v>Verein</v>
      </c>
      <c r="D78" s="43">
        <f>Mannschaften!E329</f>
        <v>0</v>
      </c>
      <c r="E78" s="27">
        <f>Mannschaften!D329</f>
        <v>0</v>
      </c>
      <c r="F78" s="28" t="e">
        <f t="shared" si="1"/>
        <v>#DIV/0!</v>
      </c>
    </row>
    <row r="79" spans="1:6" ht="12.75">
      <c r="A79" s="25" t="s">
        <v>106</v>
      </c>
      <c r="B79" s="31">
        <f>Mannschaften!B330</f>
        <v>0</v>
      </c>
      <c r="C79" s="26" t="str">
        <f>Mannschaften!$B$301</f>
        <v>Verein</v>
      </c>
      <c r="D79" s="43">
        <f>Mannschaften!E330</f>
        <v>0</v>
      </c>
      <c r="E79" s="27">
        <f>Mannschaften!D330</f>
        <v>0</v>
      </c>
      <c r="F79" s="28" t="e">
        <f t="shared" si="1"/>
        <v>#DIV/0!</v>
      </c>
    </row>
    <row r="80" spans="1:6" ht="12.75">
      <c r="A80" s="25" t="s">
        <v>107</v>
      </c>
      <c r="B80" s="31">
        <f>Mannschaften!B336</f>
        <v>0</v>
      </c>
      <c r="C80" s="26" t="str">
        <f>Mannschaften!$B$331</f>
        <v>Verein</v>
      </c>
      <c r="D80" s="43">
        <f>Mannschaften!E336</f>
        <v>0</v>
      </c>
      <c r="E80" s="27">
        <f>Mannschaften!D336</f>
        <v>0</v>
      </c>
      <c r="F80" s="28" t="e">
        <f t="shared" si="1"/>
        <v>#DIV/0!</v>
      </c>
    </row>
    <row r="81" spans="1:6" ht="12.75">
      <c r="A81" s="25" t="s">
        <v>108</v>
      </c>
      <c r="B81" s="31">
        <f>Mannschaften!B337</f>
        <v>0</v>
      </c>
      <c r="C81" s="26" t="str">
        <f>Mannschaften!$B$331</f>
        <v>Verein</v>
      </c>
      <c r="D81" s="43">
        <f>Mannschaften!E337</f>
        <v>0</v>
      </c>
      <c r="E81" s="27">
        <f>Mannschaften!D337</f>
        <v>0</v>
      </c>
      <c r="F81" s="28" t="e">
        <f t="shared" si="1"/>
        <v>#DIV/0!</v>
      </c>
    </row>
    <row r="82" spans="1:6" ht="12.75">
      <c r="A82" s="25" t="s">
        <v>109</v>
      </c>
      <c r="B82" s="31">
        <f>Mannschaften!B338</f>
        <v>0</v>
      </c>
      <c r="C82" s="26" t="str">
        <f>Mannschaften!$B$331</f>
        <v>Verein</v>
      </c>
      <c r="D82" s="43">
        <f>Mannschaften!E338</f>
        <v>0</v>
      </c>
      <c r="E82" s="27">
        <f>Mannschaften!D338</f>
        <v>0</v>
      </c>
      <c r="F82" s="28" t="e">
        <f t="shared" si="1"/>
        <v>#DIV/0!</v>
      </c>
    </row>
    <row r="83" spans="1:6" ht="12.75">
      <c r="A83" s="25" t="s">
        <v>110</v>
      </c>
      <c r="B83" s="31">
        <f>Mannschaften!B339</f>
        <v>0</v>
      </c>
      <c r="C83" s="26" t="str">
        <f>Mannschaften!$B$331</f>
        <v>Verein</v>
      </c>
      <c r="D83" s="43">
        <f>Mannschaften!E339</f>
        <v>0</v>
      </c>
      <c r="E83" s="27">
        <f>Mannschaften!D339</f>
        <v>0</v>
      </c>
      <c r="F83" s="28" t="e">
        <f t="shared" si="1"/>
        <v>#DIV/0!</v>
      </c>
    </row>
    <row r="84" spans="1:6" ht="12.75">
      <c r="A84" s="25" t="s">
        <v>111</v>
      </c>
      <c r="B84" s="31">
        <f>Mannschaften!B340</f>
        <v>0</v>
      </c>
      <c r="C84" s="26" t="str">
        <f>Mannschaften!$B$331</f>
        <v>Verein</v>
      </c>
      <c r="D84" s="43">
        <f>Mannschaften!E340</f>
        <v>0</v>
      </c>
      <c r="E84" s="27">
        <f>Mannschaften!D340</f>
        <v>0</v>
      </c>
      <c r="F84" s="28" t="e">
        <f t="shared" si="1"/>
        <v>#DIV/0!</v>
      </c>
    </row>
    <row r="85" spans="1:6" ht="12.75">
      <c r="A85" s="25" t="s">
        <v>112</v>
      </c>
      <c r="B85" s="31">
        <f>Mannschaften!B341</f>
        <v>0</v>
      </c>
      <c r="C85" s="26" t="str">
        <f>Mannschaften!$B$331</f>
        <v>Verein</v>
      </c>
      <c r="D85" s="43">
        <f>Mannschaften!E341</f>
        <v>0</v>
      </c>
      <c r="E85" s="27">
        <f>Mannschaften!D341</f>
        <v>0</v>
      </c>
      <c r="F85" s="28" t="e">
        <f t="shared" si="1"/>
        <v>#DIV/0!</v>
      </c>
    </row>
    <row r="86" spans="1:6" ht="12.75">
      <c r="A86" s="25" t="s">
        <v>113</v>
      </c>
      <c r="B86" s="31">
        <f>Mannschaften!B342</f>
        <v>0</v>
      </c>
      <c r="C86" s="26" t="str">
        <f>Mannschaften!$B$331</f>
        <v>Verein</v>
      </c>
      <c r="D86" s="43">
        <f>Mannschaften!E342</f>
        <v>0</v>
      </c>
      <c r="E86" s="27">
        <f>Mannschaften!D342</f>
        <v>0</v>
      </c>
      <c r="F86" s="28" t="e">
        <f t="shared" si="1"/>
        <v>#DIV/0!</v>
      </c>
    </row>
    <row r="87" spans="1:6" ht="12.75">
      <c r="A87" s="25" t="s">
        <v>114</v>
      </c>
      <c r="B87" s="31">
        <f>Mannschaften!B343</f>
        <v>0</v>
      </c>
      <c r="C87" s="26" t="str">
        <f>Mannschaften!$B$331</f>
        <v>Verein</v>
      </c>
      <c r="D87" s="43">
        <f>Mannschaften!E343</f>
        <v>0</v>
      </c>
      <c r="E87" s="27">
        <f>Mannschaften!D343</f>
        <v>0</v>
      </c>
      <c r="F87" s="28" t="e">
        <f t="shared" si="1"/>
        <v>#DIV/0!</v>
      </c>
    </row>
    <row r="88" spans="1:6" ht="12.75">
      <c r="A88" s="25" t="s">
        <v>115</v>
      </c>
      <c r="B88" s="31">
        <f>Mannschaften!B344</f>
        <v>0</v>
      </c>
      <c r="C88" s="26" t="str">
        <f>Mannschaften!$B$331</f>
        <v>Verein</v>
      </c>
      <c r="D88" s="43">
        <f>Mannschaften!E344</f>
        <v>0</v>
      </c>
      <c r="E88" s="27">
        <f>Mannschaften!D344</f>
        <v>0</v>
      </c>
      <c r="F88" s="28" t="e">
        <f t="shared" si="1"/>
        <v>#DIV/0!</v>
      </c>
    </row>
    <row r="89" spans="1:6" ht="12.75">
      <c r="A89" s="25" t="s">
        <v>116</v>
      </c>
      <c r="B89" s="31">
        <f>Mannschaften!B345</f>
        <v>0</v>
      </c>
      <c r="C89" s="26" t="str">
        <f>Mannschaften!$B$331</f>
        <v>Verein</v>
      </c>
      <c r="D89" s="43">
        <f>Mannschaften!E345</f>
        <v>0</v>
      </c>
      <c r="E89" s="27">
        <f>Mannschaften!D345</f>
        <v>0</v>
      </c>
      <c r="F89" s="28" t="e">
        <f t="shared" si="1"/>
        <v>#DIV/0!</v>
      </c>
    </row>
    <row r="90" spans="1:6" ht="12.75">
      <c r="A90" s="25" t="s">
        <v>117</v>
      </c>
      <c r="B90" s="31">
        <f>Mannschaften!B346</f>
        <v>0</v>
      </c>
      <c r="C90" s="26" t="str">
        <f>Mannschaften!$B$331</f>
        <v>Verein</v>
      </c>
      <c r="D90" s="43">
        <f>Mannschaften!E346</f>
        <v>0</v>
      </c>
      <c r="E90" s="27">
        <f>Mannschaften!D346</f>
        <v>0</v>
      </c>
      <c r="F90" s="28" t="e">
        <f t="shared" si="1"/>
        <v>#DIV/0!</v>
      </c>
    </row>
    <row r="91" spans="1:6" ht="12.75">
      <c r="A91" s="25" t="s">
        <v>118</v>
      </c>
      <c r="B91" s="31">
        <f>Mannschaften!B347</f>
        <v>0</v>
      </c>
      <c r="C91" s="26" t="str">
        <f>Mannschaften!$B$331</f>
        <v>Verein</v>
      </c>
      <c r="D91" s="43">
        <f>Mannschaften!E347</f>
        <v>0</v>
      </c>
      <c r="E91" s="27">
        <f>Mannschaften!D347</f>
        <v>0</v>
      </c>
      <c r="F91" s="28" t="e">
        <f t="shared" si="1"/>
        <v>#DIV/0!</v>
      </c>
    </row>
    <row r="92" spans="1:6" ht="12.75">
      <c r="A92" s="25" t="s">
        <v>119</v>
      </c>
      <c r="B92" s="31">
        <f>Mannschaften!B348</f>
        <v>0</v>
      </c>
      <c r="C92" s="26" t="str">
        <f>Mannschaften!$B$331</f>
        <v>Verein</v>
      </c>
      <c r="D92" s="43">
        <f>Mannschaften!E348</f>
        <v>0</v>
      </c>
      <c r="E92" s="27">
        <f>Mannschaften!D348</f>
        <v>0</v>
      </c>
      <c r="F92" s="28" t="e">
        <f t="shared" si="1"/>
        <v>#DIV/0!</v>
      </c>
    </row>
    <row r="93" spans="1:6" ht="12.75">
      <c r="A93" s="25" t="s">
        <v>120</v>
      </c>
      <c r="B93" s="31">
        <f>Mannschaften!B349</f>
        <v>0</v>
      </c>
      <c r="C93" s="26" t="str">
        <f>Mannschaften!$B$331</f>
        <v>Verein</v>
      </c>
      <c r="D93" s="43">
        <f>Mannschaften!E349</f>
        <v>0</v>
      </c>
      <c r="E93" s="27">
        <f>Mannschaften!D349</f>
        <v>0</v>
      </c>
      <c r="F93" s="28" t="e">
        <f t="shared" si="1"/>
        <v>#DIV/0!</v>
      </c>
    </row>
    <row r="94" spans="1:6" ht="12.75">
      <c r="A94" s="25" t="s">
        <v>121</v>
      </c>
      <c r="B94" s="31">
        <f>Mannschaften!B350</f>
        <v>0</v>
      </c>
      <c r="C94" s="26" t="str">
        <f>Mannschaften!$B$331</f>
        <v>Verein</v>
      </c>
      <c r="D94" s="43">
        <f>Mannschaften!E350</f>
        <v>0</v>
      </c>
      <c r="E94" s="27">
        <f>Mannschaften!D350</f>
        <v>0</v>
      </c>
      <c r="F94" s="28" t="e">
        <f t="shared" si="1"/>
        <v>#DIV/0!</v>
      </c>
    </row>
    <row r="95" spans="1:6" ht="12.75">
      <c r="A95" s="25" t="s">
        <v>122</v>
      </c>
      <c r="B95" s="31">
        <f>Mannschaften!B351</f>
        <v>0</v>
      </c>
      <c r="C95" s="26" t="str">
        <f>Mannschaften!$B$331</f>
        <v>Verein</v>
      </c>
      <c r="D95" s="43">
        <f>Mannschaften!E351</f>
        <v>0</v>
      </c>
      <c r="E95" s="27">
        <f>Mannschaften!D351</f>
        <v>0</v>
      </c>
      <c r="F95" s="28" t="e">
        <f t="shared" si="1"/>
        <v>#DIV/0!</v>
      </c>
    </row>
    <row r="96" spans="1:6" ht="12.75">
      <c r="A96" s="25" t="s">
        <v>123</v>
      </c>
      <c r="B96" s="31">
        <f>Mannschaften!B352</f>
        <v>0</v>
      </c>
      <c r="C96" s="26" t="str">
        <f>Mannschaften!$B$331</f>
        <v>Verein</v>
      </c>
      <c r="D96" s="43">
        <f>Mannschaften!E352</f>
        <v>0</v>
      </c>
      <c r="E96" s="27">
        <f>Mannschaften!D352</f>
        <v>0</v>
      </c>
      <c r="F96" s="28" t="e">
        <f t="shared" si="1"/>
        <v>#DIV/0!</v>
      </c>
    </row>
    <row r="97" spans="1:6" ht="12.75">
      <c r="A97" s="25" t="s">
        <v>124</v>
      </c>
      <c r="B97" s="31">
        <f>Mannschaften!B353</f>
        <v>0</v>
      </c>
      <c r="C97" s="26" t="str">
        <f>Mannschaften!$B$331</f>
        <v>Verein</v>
      </c>
      <c r="D97" s="43">
        <f>Mannschaften!E353</f>
        <v>0</v>
      </c>
      <c r="E97" s="27">
        <f>Mannschaften!D353</f>
        <v>0</v>
      </c>
      <c r="F97" s="28" t="e">
        <f t="shared" si="1"/>
        <v>#DIV/0!</v>
      </c>
    </row>
    <row r="98" spans="1:6" ht="12.75">
      <c r="A98" s="25" t="s">
        <v>125</v>
      </c>
      <c r="B98" s="31">
        <f>Mannschaften!B354</f>
        <v>0</v>
      </c>
      <c r="C98" s="26" t="str">
        <f>Mannschaften!$B$331</f>
        <v>Verein</v>
      </c>
      <c r="D98" s="43">
        <f>Mannschaften!E354</f>
        <v>0</v>
      </c>
      <c r="E98" s="27">
        <f>Mannschaften!D354</f>
        <v>0</v>
      </c>
      <c r="F98" s="28" t="e">
        <f t="shared" si="1"/>
        <v>#DIV/0!</v>
      </c>
    </row>
    <row r="99" spans="1:6" ht="12.75">
      <c r="A99" s="25" t="s">
        <v>126</v>
      </c>
      <c r="B99" s="31">
        <f>Mannschaften!B355</f>
        <v>0</v>
      </c>
      <c r="C99" s="26" t="str">
        <f>Mannschaften!$B$331</f>
        <v>Verein</v>
      </c>
      <c r="D99" s="43">
        <f>Mannschaften!E355</f>
        <v>0</v>
      </c>
      <c r="E99" s="27">
        <f>Mannschaften!D355</f>
        <v>0</v>
      </c>
      <c r="F99" s="28" t="e">
        <f t="shared" si="1"/>
        <v>#DIV/0!</v>
      </c>
    </row>
    <row r="100" spans="1:6" ht="12.75">
      <c r="A100" s="25" t="s">
        <v>127</v>
      </c>
      <c r="B100" s="31">
        <f>Mannschaften!B356</f>
        <v>0</v>
      </c>
      <c r="C100" s="26" t="str">
        <f>Mannschaften!$B$331</f>
        <v>Verein</v>
      </c>
      <c r="D100" s="43">
        <f>Mannschaften!E356</f>
        <v>0</v>
      </c>
      <c r="E100" s="27">
        <f>Mannschaften!D356</f>
        <v>0</v>
      </c>
      <c r="F100" s="28" t="e">
        <f t="shared" si="1"/>
        <v>#DIV/0!</v>
      </c>
    </row>
    <row r="101" spans="1:6" ht="12.75">
      <c r="A101" s="25" t="s">
        <v>128</v>
      </c>
      <c r="B101" s="31">
        <f>Mannschaften!B357</f>
        <v>0</v>
      </c>
      <c r="C101" s="26" t="str">
        <f>Mannschaften!$B$331</f>
        <v>Verein</v>
      </c>
      <c r="D101" s="43">
        <f>Mannschaften!E357</f>
        <v>0</v>
      </c>
      <c r="E101" s="27">
        <f>Mannschaften!D357</f>
        <v>0</v>
      </c>
      <c r="F101" s="28" t="e">
        <f t="shared" si="1"/>
        <v>#DIV/0!</v>
      </c>
    </row>
    <row r="102" spans="1:6" ht="12.75">
      <c r="A102" s="25" t="s">
        <v>129</v>
      </c>
      <c r="B102" s="31">
        <f>Mannschaften!B358</f>
        <v>0</v>
      </c>
      <c r="C102" s="26" t="str">
        <f>Mannschaften!$B$331</f>
        <v>Verein</v>
      </c>
      <c r="D102" s="43">
        <f>Mannschaften!E358</f>
        <v>0</v>
      </c>
      <c r="E102" s="27">
        <f>Mannschaften!D358</f>
        <v>0</v>
      </c>
      <c r="F102" s="28" t="e">
        <f t="shared" si="1"/>
        <v>#DIV/0!</v>
      </c>
    </row>
    <row r="103" spans="1:6" ht="12.75">
      <c r="A103" s="25" t="s">
        <v>130</v>
      </c>
      <c r="B103" s="31">
        <f>Mannschaften!B359</f>
        <v>0</v>
      </c>
      <c r="C103" s="26" t="str">
        <f>Mannschaften!$B$331</f>
        <v>Verein</v>
      </c>
      <c r="D103" s="43">
        <f>Mannschaften!E359</f>
        <v>0</v>
      </c>
      <c r="E103" s="27">
        <f>Mannschaften!D359</f>
        <v>0</v>
      </c>
      <c r="F103" s="28" t="e">
        <f t="shared" si="1"/>
        <v>#DIV/0!</v>
      </c>
    </row>
    <row r="104" spans="1:6" ht="12.75">
      <c r="A104" s="25" t="s">
        <v>131</v>
      </c>
      <c r="B104" s="31">
        <f>Mannschaften!B360</f>
        <v>0</v>
      </c>
      <c r="C104" s="26" t="str">
        <f>Mannschaften!$B$331</f>
        <v>Verein</v>
      </c>
      <c r="D104" s="43">
        <f>Mannschaften!E360</f>
        <v>0</v>
      </c>
      <c r="E104" s="27">
        <f>Mannschaften!D360</f>
        <v>0</v>
      </c>
      <c r="F104" s="28" t="e">
        <f t="shared" si="1"/>
        <v>#DIV/0!</v>
      </c>
    </row>
    <row r="105" spans="1:6" ht="12.75">
      <c r="A105" s="25" t="s">
        <v>132</v>
      </c>
      <c r="B105" s="31" t="str">
        <f>Mannschaften!B46</f>
        <v>Niemz, Franziska</v>
      </c>
      <c r="C105" s="26" t="str">
        <f>Mannschaften!$B$31</f>
        <v>SC Hoyerswerda II</v>
      </c>
      <c r="D105" s="43">
        <f>Mannschaften!E46</f>
        <v>0</v>
      </c>
      <c r="E105" s="27">
        <f>Mannschaften!D46</f>
        <v>2</v>
      </c>
      <c r="F105" s="28">
        <f t="shared" si="1"/>
        <v>0</v>
      </c>
    </row>
    <row r="106" spans="1:6" ht="12.75">
      <c r="A106" s="25" t="s">
        <v>133</v>
      </c>
      <c r="B106" s="31" t="str">
        <f>Mannschaften!B47</f>
        <v>Uhlig, Lea</v>
      </c>
      <c r="C106" s="26" t="str">
        <f>Mannschaften!$B$31</f>
        <v>SC Hoyerswerda II</v>
      </c>
      <c r="D106" s="43">
        <f>Mannschaften!E47</f>
        <v>0</v>
      </c>
      <c r="E106" s="27">
        <f>Mannschaften!D47</f>
        <v>1</v>
      </c>
      <c r="F106" s="28">
        <f t="shared" si="1"/>
        <v>0</v>
      </c>
    </row>
    <row r="107" spans="1:6" ht="12.75">
      <c r="A107" s="25" t="s">
        <v>134</v>
      </c>
      <c r="B107" s="31" t="str">
        <f>Mannschaften!B39</f>
        <v>Kutscher, Marina</v>
      </c>
      <c r="C107" s="26" t="str">
        <f>Mannschaften!$B$31</f>
        <v>SC Hoyerswerda II</v>
      </c>
      <c r="D107" s="43">
        <f>Mannschaften!E39</f>
        <v>5</v>
      </c>
      <c r="E107" s="27">
        <f>Mannschaften!D39</f>
        <v>5</v>
      </c>
      <c r="F107" s="28">
        <f t="shared" si="1"/>
        <v>1</v>
      </c>
    </row>
    <row r="108" spans="1:6" ht="12.75">
      <c r="A108" s="25" t="s">
        <v>135</v>
      </c>
      <c r="B108" s="31" t="str">
        <f>Mannschaften!B37</f>
        <v>Putzke, Jasmin</v>
      </c>
      <c r="C108" s="26" t="str">
        <f>Mannschaften!$B$31</f>
        <v>SC Hoyerswerda II</v>
      </c>
      <c r="D108" s="43">
        <f>Mannschaften!E37</f>
        <v>12</v>
      </c>
      <c r="E108" s="27">
        <f>Mannschaften!D37</f>
        <v>5</v>
      </c>
      <c r="F108" s="28">
        <f t="shared" si="1"/>
        <v>2.4</v>
      </c>
    </row>
    <row r="109" spans="1:6" ht="12.75">
      <c r="A109" s="25" t="s">
        <v>136</v>
      </c>
      <c r="B109" s="31" t="str">
        <f>Mannschaften!B40</f>
        <v>Krebs, Nadine</v>
      </c>
      <c r="C109" s="26" t="str">
        <f>Mannschaften!$B$31</f>
        <v>SC Hoyerswerda II</v>
      </c>
      <c r="D109" s="43">
        <f>Mannschaften!E40</f>
        <v>3</v>
      </c>
      <c r="E109" s="27">
        <f>Mannschaften!D40</f>
        <v>5</v>
      </c>
      <c r="F109" s="28">
        <f t="shared" si="1"/>
        <v>0.6</v>
      </c>
    </row>
    <row r="110" spans="1:6" ht="12.75">
      <c r="A110" s="25" t="s">
        <v>137</v>
      </c>
      <c r="B110" s="31">
        <f>Mannschaften!B48</f>
        <v>0</v>
      </c>
      <c r="C110" s="26" t="str">
        <f>Mannschaften!$B$31</f>
        <v>SC Hoyerswerda II</v>
      </c>
      <c r="D110" s="43">
        <f>Mannschaften!E48</f>
        <v>0</v>
      </c>
      <c r="E110" s="27">
        <f>Mannschaften!D48</f>
        <v>0</v>
      </c>
      <c r="F110" s="28" t="e">
        <f t="shared" si="1"/>
        <v>#DIV/0!</v>
      </c>
    </row>
    <row r="111" spans="1:6" ht="12.75">
      <c r="A111" s="25" t="s">
        <v>138</v>
      </c>
      <c r="B111" s="31" t="str">
        <f>Mannschaften!B45</f>
        <v>Hattliep, Janine</v>
      </c>
      <c r="C111" s="26" t="str">
        <f>Mannschaften!$B$31</f>
        <v>SC Hoyerswerda II</v>
      </c>
      <c r="D111" s="43">
        <f>Mannschaften!E45</f>
        <v>26</v>
      </c>
      <c r="E111" s="27">
        <f>Mannschaften!D45</f>
        <v>4</v>
      </c>
      <c r="F111" s="28">
        <f t="shared" si="1"/>
        <v>6.5</v>
      </c>
    </row>
    <row r="112" spans="1:6" ht="12.75">
      <c r="A112" s="25" t="s">
        <v>139</v>
      </c>
      <c r="B112" s="31" t="str">
        <f>Mannschaften!B38</f>
        <v>Priesner, Nicole</v>
      </c>
      <c r="C112" s="26" t="str">
        <f>Mannschaften!$B$31</f>
        <v>SC Hoyerswerda II</v>
      </c>
      <c r="D112" s="43">
        <f>Mannschaften!E38</f>
        <v>11</v>
      </c>
      <c r="E112" s="27">
        <f>Mannschaften!D38</f>
        <v>4</v>
      </c>
      <c r="F112" s="28">
        <f t="shared" si="1"/>
        <v>2.75</v>
      </c>
    </row>
    <row r="113" spans="1:6" ht="12.75">
      <c r="A113" s="25" t="s">
        <v>140</v>
      </c>
      <c r="B113" s="31" t="str">
        <f>Mannschaften!B43</f>
        <v>Krausch, Michaela</v>
      </c>
      <c r="C113" s="26" t="str">
        <f>Mannschaften!$B$31</f>
        <v>SC Hoyerswerda II</v>
      </c>
      <c r="D113" s="43">
        <f>Mannschaften!E43</f>
        <v>11</v>
      </c>
      <c r="E113" s="27">
        <f>Mannschaften!D43</f>
        <v>4</v>
      </c>
      <c r="F113" s="28">
        <f t="shared" si="1"/>
        <v>2.75</v>
      </c>
    </row>
    <row r="114" spans="1:6" ht="12.75">
      <c r="A114" s="25" t="s">
        <v>141</v>
      </c>
      <c r="B114" s="31" t="str">
        <f>Mannschaften!B42</f>
        <v>Krausch, Kathleen</v>
      </c>
      <c r="C114" s="26" t="str">
        <f>Mannschaften!$B$31</f>
        <v>SC Hoyerswerda II</v>
      </c>
      <c r="D114" s="43">
        <f>Mannschaften!E42</f>
        <v>0</v>
      </c>
      <c r="E114" s="27">
        <f>Mannschaften!D42</f>
        <v>5</v>
      </c>
      <c r="F114" s="28">
        <f t="shared" si="1"/>
        <v>0</v>
      </c>
    </row>
    <row r="115" spans="1:6" ht="12.75">
      <c r="A115" s="25" t="s">
        <v>142</v>
      </c>
      <c r="B115" s="31">
        <f>Mannschaften!B49</f>
        <v>0</v>
      </c>
      <c r="C115" s="26" t="str">
        <f>Mannschaften!$B$31</f>
        <v>SC Hoyerswerda II</v>
      </c>
      <c r="D115" s="43">
        <f>Mannschaften!E49</f>
        <v>0</v>
      </c>
      <c r="E115" s="27">
        <f>Mannschaften!D49</f>
        <v>0</v>
      </c>
      <c r="F115" s="28" t="e">
        <f t="shared" si="1"/>
        <v>#DIV/0!</v>
      </c>
    </row>
    <row r="116" spans="1:6" ht="12.75">
      <c r="A116" s="25" t="s">
        <v>143</v>
      </c>
      <c r="B116" s="31">
        <f>Mannschaften!B51</f>
        <v>0</v>
      </c>
      <c r="C116" s="26" t="str">
        <f>Mannschaften!$B$31</f>
        <v>SC Hoyerswerda II</v>
      </c>
      <c r="D116" s="43">
        <f>Mannschaften!E51</f>
        <v>0</v>
      </c>
      <c r="E116" s="27">
        <f>Mannschaften!D51</f>
        <v>0</v>
      </c>
      <c r="F116" s="28" t="e">
        <f t="shared" si="1"/>
        <v>#DIV/0!</v>
      </c>
    </row>
    <row r="117" spans="1:6" ht="12.75">
      <c r="A117" s="25" t="s">
        <v>144</v>
      </c>
      <c r="B117" s="31">
        <f>Mannschaften!B50</f>
        <v>0</v>
      </c>
      <c r="C117" s="26" t="str">
        <f>Mannschaften!$B$31</f>
        <v>SC Hoyerswerda II</v>
      </c>
      <c r="D117" s="43">
        <f>Mannschaften!E50</f>
        <v>0</v>
      </c>
      <c r="E117" s="27">
        <f>Mannschaften!D50</f>
        <v>0</v>
      </c>
      <c r="F117" s="28" t="e">
        <f t="shared" si="1"/>
        <v>#DIV/0!</v>
      </c>
    </row>
    <row r="118" spans="1:6" ht="12.75">
      <c r="A118" s="25" t="s">
        <v>145</v>
      </c>
      <c r="B118" s="31" t="str">
        <f>Mannschaften!B41</f>
        <v>Michael, Anne</v>
      </c>
      <c r="C118" s="26" t="str">
        <f>Mannschaften!$B$31</f>
        <v>SC Hoyerswerda II</v>
      </c>
      <c r="D118" s="43">
        <f>Mannschaften!E41</f>
        <v>1</v>
      </c>
      <c r="E118" s="27">
        <f>Mannschaften!D41</f>
        <v>4</v>
      </c>
      <c r="F118" s="28">
        <f t="shared" si="1"/>
        <v>0.25</v>
      </c>
    </row>
    <row r="119" spans="1:6" ht="12.75">
      <c r="A119" s="25" t="s">
        <v>146</v>
      </c>
      <c r="B119" s="31" t="str">
        <f>Mannschaften!B44</f>
        <v>Meißner, Monique-Christin</v>
      </c>
      <c r="C119" s="26" t="str">
        <f>Mannschaften!$B$31</f>
        <v>SC Hoyerswerda II</v>
      </c>
      <c r="D119" s="43">
        <f>Mannschaften!E44</f>
        <v>9</v>
      </c>
      <c r="E119" s="27">
        <f>Mannschaften!D44</f>
        <v>4</v>
      </c>
      <c r="F119" s="28">
        <f t="shared" si="1"/>
        <v>2.25</v>
      </c>
    </row>
    <row r="120" spans="1:6" ht="12.75">
      <c r="A120" s="25" t="s">
        <v>147</v>
      </c>
      <c r="B120" s="31">
        <f>Mannschaften!B52</f>
        <v>0</v>
      </c>
      <c r="C120" s="26" t="str">
        <f>Mannschaften!$B$31</f>
        <v>SC Hoyerswerda II</v>
      </c>
      <c r="D120" s="43">
        <f>Mannschaften!E52</f>
        <v>0</v>
      </c>
      <c r="E120" s="27">
        <f>Mannschaften!D52</f>
        <v>0</v>
      </c>
      <c r="F120" s="28" t="e">
        <f t="shared" si="1"/>
        <v>#DIV/0!</v>
      </c>
    </row>
    <row r="121" spans="1:6" ht="12.75">
      <c r="A121" s="25" t="s">
        <v>148</v>
      </c>
      <c r="B121" s="31" t="str">
        <f>Mannschaften!B36</f>
        <v>Weber, Aline</v>
      </c>
      <c r="C121" s="26" t="str">
        <f>Mannschaften!$B$31</f>
        <v>SC Hoyerswerda II</v>
      </c>
      <c r="D121" s="43">
        <f>Mannschaften!E36</f>
        <v>23</v>
      </c>
      <c r="E121" s="27">
        <f>Mannschaften!D36</f>
        <v>5</v>
      </c>
      <c r="F121" s="28">
        <f t="shared" si="1"/>
        <v>4.6</v>
      </c>
    </row>
    <row r="122" spans="1:6" ht="12.75">
      <c r="A122" s="25" t="s">
        <v>149</v>
      </c>
      <c r="B122" s="31">
        <f>Mannschaften!B53</f>
        <v>0</v>
      </c>
      <c r="C122" s="26" t="str">
        <f>Mannschaften!$B$31</f>
        <v>SC Hoyerswerda II</v>
      </c>
      <c r="D122" s="43">
        <f>Mannschaften!E53</f>
        <v>0</v>
      </c>
      <c r="E122" s="27">
        <f>Mannschaften!D53</f>
        <v>0</v>
      </c>
      <c r="F122" s="28" t="e">
        <f t="shared" si="1"/>
        <v>#DIV/0!</v>
      </c>
    </row>
    <row r="123" spans="1:6" ht="12.75">
      <c r="A123" s="25" t="s">
        <v>150</v>
      </c>
      <c r="B123" s="31">
        <f>Mannschaften!B54</f>
        <v>0</v>
      </c>
      <c r="C123" s="26" t="str">
        <f>Mannschaften!$B$31</f>
        <v>SC Hoyerswerda II</v>
      </c>
      <c r="D123" s="43">
        <f>Mannschaften!E54</f>
        <v>0</v>
      </c>
      <c r="E123" s="27">
        <f>Mannschaften!D54</f>
        <v>0</v>
      </c>
      <c r="F123" s="28" t="e">
        <f t="shared" si="1"/>
        <v>#DIV/0!</v>
      </c>
    </row>
    <row r="124" spans="1:6" ht="12.75">
      <c r="A124" s="25" t="s">
        <v>151</v>
      </c>
      <c r="B124" s="31">
        <f>Mannschaften!B55</f>
        <v>0</v>
      </c>
      <c r="C124" s="26" t="str">
        <f>Mannschaften!$B$31</f>
        <v>SC Hoyerswerda II</v>
      </c>
      <c r="D124" s="43">
        <f>Mannschaften!E55</f>
        <v>0</v>
      </c>
      <c r="E124" s="27">
        <f>Mannschaften!D55</f>
        <v>0</v>
      </c>
      <c r="F124" s="28" t="e">
        <f t="shared" si="1"/>
        <v>#DIV/0!</v>
      </c>
    </row>
    <row r="125" spans="1:6" ht="12.75">
      <c r="A125" s="25" t="s">
        <v>152</v>
      </c>
      <c r="B125" s="31">
        <f>Mannschaften!B56</f>
        <v>0</v>
      </c>
      <c r="C125" s="26" t="str">
        <f>Mannschaften!$B$31</f>
        <v>SC Hoyerswerda II</v>
      </c>
      <c r="D125" s="43">
        <f>Mannschaften!E56</f>
        <v>0</v>
      </c>
      <c r="E125" s="27">
        <f>Mannschaften!D56</f>
        <v>0</v>
      </c>
      <c r="F125" s="28" t="e">
        <f t="shared" si="1"/>
        <v>#DIV/0!</v>
      </c>
    </row>
    <row r="126" spans="1:6" ht="12.75">
      <c r="A126" s="25" t="s">
        <v>153</v>
      </c>
      <c r="B126" s="31">
        <f>Mannschaften!B57</f>
        <v>0</v>
      </c>
      <c r="C126" s="26" t="str">
        <f>Mannschaften!$B$31</f>
        <v>SC Hoyerswerda II</v>
      </c>
      <c r="D126" s="43">
        <f>Mannschaften!E57</f>
        <v>0</v>
      </c>
      <c r="E126" s="27">
        <f>Mannschaften!D57</f>
        <v>0</v>
      </c>
      <c r="F126" s="28" t="e">
        <f t="shared" si="1"/>
        <v>#DIV/0!</v>
      </c>
    </row>
    <row r="127" spans="1:6" ht="12.75">
      <c r="A127" s="25" t="s">
        <v>154</v>
      </c>
      <c r="B127" s="31">
        <f>Mannschaften!B58</f>
        <v>0</v>
      </c>
      <c r="C127" s="26" t="str">
        <f>Mannschaften!$B$31</f>
        <v>SC Hoyerswerda II</v>
      </c>
      <c r="D127" s="43">
        <f>Mannschaften!E58</f>
        <v>0</v>
      </c>
      <c r="E127" s="27">
        <f>Mannschaften!D58</f>
        <v>0</v>
      </c>
      <c r="F127" s="28" t="e">
        <f t="shared" si="1"/>
        <v>#DIV/0!</v>
      </c>
    </row>
    <row r="128" spans="1:6" ht="12.75">
      <c r="A128" s="25" t="s">
        <v>155</v>
      </c>
      <c r="B128" s="31">
        <f>Mannschaften!B59</f>
        <v>0</v>
      </c>
      <c r="C128" s="26" t="str">
        <f>Mannschaften!$B$31</f>
        <v>SC Hoyerswerda II</v>
      </c>
      <c r="D128" s="43">
        <f>Mannschaften!E59</f>
        <v>0</v>
      </c>
      <c r="E128" s="27">
        <f>Mannschaften!D59</f>
        <v>0</v>
      </c>
      <c r="F128" s="28" t="e">
        <f t="shared" si="1"/>
        <v>#DIV/0!</v>
      </c>
    </row>
    <row r="129" spans="1:6" ht="12.75">
      <c r="A129" s="25" t="s">
        <v>156</v>
      </c>
      <c r="B129" s="31">
        <f>Mannschaften!B60</f>
        <v>0</v>
      </c>
      <c r="C129" s="26" t="str">
        <f>Mannschaften!$B$31</f>
        <v>SC Hoyerswerda II</v>
      </c>
      <c r="D129" s="43">
        <f>Mannschaften!E60</f>
        <v>0</v>
      </c>
      <c r="E129" s="27">
        <f>Mannschaften!D60</f>
        <v>0</v>
      </c>
      <c r="F129" s="28" t="e">
        <f t="shared" si="1"/>
        <v>#DIV/0!</v>
      </c>
    </row>
    <row r="130" spans="1:6" ht="12.75">
      <c r="A130" s="25" t="s">
        <v>157</v>
      </c>
      <c r="B130" s="31" t="str">
        <f>Mannschaften!B69</f>
        <v>Ramin, Jeniffer</v>
      </c>
      <c r="C130" s="26" t="str">
        <f>Mannschaften!$B$61</f>
        <v>TSV Niesky</v>
      </c>
      <c r="D130" s="43">
        <f>Mannschaften!E69</f>
        <v>0</v>
      </c>
      <c r="E130" s="27">
        <f>Mannschaften!D69</f>
        <v>1</v>
      </c>
      <c r="F130" s="28">
        <f t="shared" si="1"/>
        <v>0</v>
      </c>
    </row>
    <row r="131" spans="1:6" ht="12.75">
      <c r="A131" s="25" t="s">
        <v>158</v>
      </c>
      <c r="B131" s="31" t="str">
        <f>Mannschaften!B74</f>
        <v>Kutter, Stefanie</v>
      </c>
      <c r="C131" s="26" t="str">
        <f>Mannschaften!$B$61</f>
        <v>TSV Niesky</v>
      </c>
      <c r="D131" s="43">
        <f>Mannschaften!E74</f>
        <v>15</v>
      </c>
      <c r="E131" s="27">
        <f>Mannschaften!D74</f>
        <v>3</v>
      </c>
      <c r="F131" s="28">
        <f t="shared" si="1"/>
        <v>5</v>
      </c>
    </row>
    <row r="132" spans="1:6" ht="12.75">
      <c r="A132" s="25" t="s">
        <v>159</v>
      </c>
      <c r="B132" s="31" t="str">
        <f>Mannschaften!B71</f>
        <v>Haubold, Maria</v>
      </c>
      <c r="C132" s="26" t="str">
        <f>Mannschaften!$B$61</f>
        <v>TSV Niesky</v>
      </c>
      <c r="D132" s="43">
        <f>Mannschaften!E71</f>
        <v>4</v>
      </c>
      <c r="E132" s="27">
        <f>Mannschaften!D71</f>
        <v>4</v>
      </c>
      <c r="F132" s="28">
        <f t="shared" si="1"/>
        <v>1</v>
      </c>
    </row>
    <row r="133" spans="1:6" ht="12.75">
      <c r="A133" s="25" t="s">
        <v>160</v>
      </c>
      <c r="B133" s="31" t="str">
        <f>Mannschaften!B72</f>
        <v>Lupa, Nicole-Jasmin</v>
      </c>
      <c r="C133" s="26" t="str">
        <f>Mannschaften!$B$61</f>
        <v>TSV Niesky</v>
      </c>
      <c r="D133" s="43">
        <f>Mannschaften!E72</f>
        <v>0</v>
      </c>
      <c r="E133" s="27">
        <f>Mannschaften!D72</f>
        <v>2</v>
      </c>
      <c r="F133" s="28">
        <f aca="true" t="shared" si="2" ref="F133:F196">D133/E133</f>
        <v>0</v>
      </c>
    </row>
    <row r="134" spans="1:6" ht="12.75">
      <c r="A134" s="25" t="s">
        <v>161</v>
      </c>
      <c r="B134" s="31" t="str">
        <f>Mannschaften!B73</f>
        <v>Kliemand, Anke</v>
      </c>
      <c r="C134" s="26" t="str">
        <f>Mannschaften!$B$61</f>
        <v>TSV Niesky</v>
      </c>
      <c r="D134" s="43">
        <f>Mannschaften!E73</f>
        <v>10</v>
      </c>
      <c r="E134" s="27">
        <f>Mannschaften!D73</f>
        <v>3</v>
      </c>
      <c r="F134" s="28">
        <f t="shared" si="2"/>
        <v>3.3333333333333335</v>
      </c>
    </row>
    <row r="135" spans="1:6" ht="12.75">
      <c r="A135" s="25" t="s">
        <v>162</v>
      </c>
      <c r="B135" s="31" t="str">
        <f>Mannschaften!B70</f>
        <v>Wolschke, Sara</v>
      </c>
      <c r="C135" s="26" t="str">
        <f>Mannschaften!$B$61</f>
        <v>TSV Niesky</v>
      </c>
      <c r="D135" s="43">
        <f>Mannschaften!E70</f>
        <v>1</v>
      </c>
      <c r="E135" s="27">
        <f>Mannschaften!D70</f>
        <v>4</v>
      </c>
      <c r="F135" s="28">
        <f t="shared" si="2"/>
        <v>0.25</v>
      </c>
    </row>
    <row r="136" spans="1:6" ht="12.75">
      <c r="A136" s="25" t="s">
        <v>163</v>
      </c>
      <c r="B136" s="31" t="str">
        <f>Mannschaften!B75</f>
        <v>Reinhold, Kathrin</v>
      </c>
      <c r="C136" s="26" t="str">
        <f>Mannschaften!$B$61</f>
        <v>TSV Niesky</v>
      </c>
      <c r="D136" s="43">
        <f>Mannschaften!E75</f>
        <v>17</v>
      </c>
      <c r="E136" s="27">
        <f>Mannschaften!D75</f>
        <v>4</v>
      </c>
      <c r="F136" s="28">
        <f t="shared" si="2"/>
        <v>4.25</v>
      </c>
    </row>
    <row r="137" spans="1:6" ht="12.75">
      <c r="A137" s="25" t="s">
        <v>164</v>
      </c>
      <c r="B137" s="31" t="str">
        <f>Mannschaften!B76</f>
        <v>Horschig, Friederike</v>
      </c>
      <c r="C137" s="26" t="str">
        <f>Mannschaften!$B$61</f>
        <v>TSV Niesky</v>
      </c>
      <c r="D137" s="43">
        <f>Mannschaften!E76</f>
        <v>2</v>
      </c>
      <c r="E137" s="27">
        <f>Mannschaften!D76</f>
        <v>4</v>
      </c>
      <c r="F137" s="28">
        <f t="shared" si="2"/>
        <v>0.5</v>
      </c>
    </row>
    <row r="138" spans="1:6" ht="12.75">
      <c r="A138" s="25" t="s">
        <v>165</v>
      </c>
      <c r="B138" s="31" t="str">
        <f>Mannschaften!B77</f>
        <v>Gollmer, Nadine</v>
      </c>
      <c r="C138" s="26" t="str">
        <f>Mannschaften!$B$61</f>
        <v>TSV Niesky</v>
      </c>
      <c r="D138" s="43">
        <f>Mannschaften!E77</f>
        <v>0</v>
      </c>
      <c r="E138" s="27">
        <f>Mannschaften!D77</f>
        <v>1</v>
      </c>
      <c r="F138" s="28">
        <f t="shared" si="2"/>
        <v>0</v>
      </c>
    </row>
    <row r="139" spans="1:6" ht="12.75">
      <c r="A139" s="25" t="s">
        <v>166</v>
      </c>
      <c r="B139" s="31" t="str">
        <f>Mannschaften!B66</f>
        <v>Martinek, Christin</v>
      </c>
      <c r="C139" s="26" t="str">
        <f>Mannschaften!$B$61</f>
        <v>TSV Niesky</v>
      </c>
      <c r="D139" s="43">
        <f>Mannschaften!E66</f>
        <v>2</v>
      </c>
      <c r="E139" s="27">
        <f>Mannschaften!D66</f>
        <v>4</v>
      </c>
      <c r="F139" s="28">
        <f t="shared" si="2"/>
        <v>0.5</v>
      </c>
    </row>
    <row r="140" spans="1:6" ht="12.75">
      <c r="A140" s="25" t="s">
        <v>167</v>
      </c>
      <c r="B140" s="31" t="str">
        <f>Mannschaften!B67</f>
        <v>Wenzel, Mareen</v>
      </c>
      <c r="C140" s="26" t="str">
        <f>Mannschaften!$B$61</f>
        <v>TSV Niesky</v>
      </c>
      <c r="D140" s="43">
        <f>Mannschaften!E67</f>
        <v>30</v>
      </c>
      <c r="E140" s="27">
        <f>Mannschaften!D67</f>
        <v>4</v>
      </c>
      <c r="F140" s="28">
        <f t="shared" si="2"/>
        <v>7.5</v>
      </c>
    </row>
    <row r="141" spans="1:6" ht="12.75">
      <c r="A141" s="25" t="s">
        <v>168</v>
      </c>
      <c r="B141" s="31" t="str">
        <f>Mannschaften!B68</f>
        <v>Kaschkow, Melissa</v>
      </c>
      <c r="C141" s="26" t="str">
        <f>Mannschaften!$B$61</f>
        <v>TSV Niesky</v>
      </c>
      <c r="D141" s="43">
        <f>Mannschaften!E68</f>
        <v>16</v>
      </c>
      <c r="E141" s="27">
        <f>Mannschaften!D68</f>
        <v>4</v>
      </c>
      <c r="F141" s="28">
        <f t="shared" si="2"/>
        <v>4</v>
      </c>
    </row>
    <row r="142" spans="1:6" ht="12.75">
      <c r="A142" s="25" t="s">
        <v>169</v>
      </c>
      <c r="B142" s="31" t="str">
        <f>Mannschaften!B79</f>
        <v>Domschke, Lena</v>
      </c>
      <c r="C142" s="26" t="str">
        <f>Mannschaften!$B$61</f>
        <v>TSV Niesky</v>
      </c>
      <c r="D142" s="43">
        <f>Mannschaften!E79</f>
        <v>0</v>
      </c>
      <c r="E142" s="27">
        <f>Mannschaften!D79</f>
        <v>2</v>
      </c>
      <c r="F142" s="28">
        <f t="shared" si="2"/>
        <v>0</v>
      </c>
    </row>
    <row r="143" spans="1:6" ht="12.75">
      <c r="A143" s="25" t="s">
        <v>170</v>
      </c>
      <c r="B143" s="31">
        <f>Mannschaften!B81</f>
        <v>0</v>
      </c>
      <c r="C143" s="26" t="str">
        <f>Mannschaften!$B$61</f>
        <v>TSV Niesky</v>
      </c>
      <c r="D143" s="43">
        <f>Mannschaften!E81</f>
        <v>0</v>
      </c>
      <c r="E143" s="27">
        <f>Mannschaften!D81</f>
        <v>0</v>
      </c>
      <c r="F143" s="28" t="e">
        <f t="shared" si="2"/>
        <v>#DIV/0!</v>
      </c>
    </row>
    <row r="144" spans="1:6" ht="12.75">
      <c r="A144" s="25" t="s">
        <v>171</v>
      </c>
      <c r="B144" s="31" t="str">
        <f>Mannschaften!B78</f>
        <v>Süßmann, Lena</v>
      </c>
      <c r="C144" s="26" t="str">
        <f>Mannschaften!$B$61</f>
        <v>TSV Niesky</v>
      </c>
      <c r="D144" s="43">
        <f>Mannschaften!E78</f>
        <v>1</v>
      </c>
      <c r="E144" s="27">
        <f>Mannschaften!D78</f>
        <v>2</v>
      </c>
      <c r="F144" s="28">
        <f t="shared" si="2"/>
        <v>0.5</v>
      </c>
    </row>
    <row r="145" spans="1:6" ht="12.75">
      <c r="A145" s="25" t="s">
        <v>172</v>
      </c>
      <c r="B145" s="31">
        <f>Mannschaften!B82</f>
        <v>0</v>
      </c>
      <c r="C145" s="26" t="str">
        <f>Mannschaften!$B$61</f>
        <v>TSV Niesky</v>
      </c>
      <c r="D145" s="43">
        <f>Mannschaften!E82</f>
        <v>0</v>
      </c>
      <c r="E145" s="27">
        <f>Mannschaften!D82</f>
        <v>0</v>
      </c>
      <c r="F145" s="28" t="e">
        <f t="shared" si="2"/>
        <v>#DIV/0!</v>
      </c>
    </row>
    <row r="146" spans="1:6" ht="12.75">
      <c r="A146" s="25" t="s">
        <v>173</v>
      </c>
      <c r="B146" s="31">
        <f>Mannschaften!B80</f>
        <v>0</v>
      </c>
      <c r="C146" s="26" t="str">
        <f>Mannschaften!$B$61</f>
        <v>TSV Niesky</v>
      </c>
      <c r="D146" s="43">
        <f>Mannschaften!E80</f>
        <v>0</v>
      </c>
      <c r="E146" s="27">
        <f>Mannschaften!D80</f>
        <v>0</v>
      </c>
      <c r="F146" s="28" t="e">
        <f t="shared" si="2"/>
        <v>#DIV/0!</v>
      </c>
    </row>
    <row r="147" spans="1:6" ht="12.75">
      <c r="A147" s="25" t="s">
        <v>174</v>
      </c>
      <c r="B147" s="31">
        <f>Mannschaften!B83</f>
        <v>0</v>
      </c>
      <c r="C147" s="26" t="str">
        <f>Mannschaften!$B$61</f>
        <v>TSV Niesky</v>
      </c>
      <c r="D147" s="43">
        <f>Mannschaften!E83</f>
        <v>0</v>
      </c>
      <c r="E147" s="27">
        <f>Mannschaften!D83</f>
        <v>0</v>
      </c>
      <c r="F147" s="28" t="e">
        <f t="shared" si="2"/>
        <v>#DIV/0!</v>
      </c>
    </row>
    <row r="148" spans="1:6" ht="12.75">
      <c r="A148" s="25" t="s">
        <v>175</v>
      </c>
      <c r="B148" s="31">
        <f>Mannschaften!B84</f>
        <v>0</v>
      </c>
      <c r="C148" s="26" t="str">
        <f>Mannschaften!$B$61</f>
        <v>TSV Niesky</v>
      </c>
      <c r="D148" s="43">
        <f>Mannschaften!E84</f>
        <v>0</v>
      </c>
      <c r="E148" s="27">
        <f>Mannschaften!D84</f>
        <v>0</v>
      </c>
      <c r="F148" s="28" t="e">
        <f t="shared" si="2"/>
        <v>#DIV/0!</v>
      </c>
    </row>
    <row r="149" spans="1:6" ht="12.75">
      <c r="A149" s="25" t="s">
        <v>176</v>
      </c>
      <c r="B149" s="31">
        <f>Mannschaften!B85</f>
        <v>0</v>
      </c>
      <c r="C149" s="26" t="str">
        <f>Mannschaften!$B$61</f>
        <v>TSV Niesky</v>
      </c>
      <c r="D149" s="43">
        <f>Mannschaften!E85</f>
        <v>0</v>
      </c>
      <c r="E149" s="27">
        <f>Mannschaften!D85</f>
        <v>0</v>
      </c>
      <c r="F149" s="28" t="e">
        <f t="shared" si="2"/>
        <v>#DIV/0!</v>
      </c>
    </row>
    <row r="150" spans="1:6" ht="12.75">
      <c r="A150" s="25" t="s">
        <v>177</v>
      </c>
      <c r="B150" s="31">
        <f>Mannschaften!B86</f>
        <v>0</v>
      </c>
      <c r="C150" s="26" t="str">
        <f>Mannschaften!$B$61</f>
        <v>TSV Niesky</v>
      </c>
      <c r="D150" s="43">
        <f>Mannschaften!E86</f>
        <v>0</v>
      </c>
      <c r="E150" s="27">
        <f>Mannschaften!D86</f>
        <v>0</v>
      </c>
      <c r="F150" s="28" t="e">
        <f t="shared" si="2"/>
        <v>#DIV/0!</v>
      </c>
    </row>
    <row r="151" spans="1:6" ht="12.75">
      <c r="A151" s="25" t="s">
        <v>178</v>
      </c>
      <c r="B151" s="31">
        <f>Mannschaften!B87</f>
        <v>0</v>
      </c>
      <c r="C151" s="26" t="str">
        <f>Mannschaften!$B$61</f>
        <v>TSV Niesky</v>
      </c>
      <c r="D151" s="43">
        <f>Mannschaften!E87</f>
        <v>0</v>
      </c>
      <c r="E151" s="27">
        <f>Mannschaften!D87</f>
        <v>0</v>
      </c>
      <c r="F151" s="28" t="e">
        <f t="shared" si="2"/>
        <v>#DIV/0!</v>
      </c>
    </row>
    <row r="152" spans="1:6" ht="12.75">
      <c r="A152" s="25" t="s">
        <v>179</v>
      </c>
      <c r="B152" s="31">
        <f>Mannschaften!B88</f>
        <v>0</v>
      </c>
      <c r="C152" s="26" t="str">
        <f>Mannschaften!$B$61</f>
        <v>TSV Niesky</v>
      </c>
      <c r="D152" s="43">
        <f>Mannschaften!E88</f>
        <v>0</v>
      </c>
      <c r="E152" s="27">
        <f>Mannschaften!D88</f>
        <v>0</v>
      </c>
      <c r="F152" s="28" t="e">
        <f t="shared" si="2"/>
        <v>#DIV/0!</v>
      </c>
    </row>
    <row r="153" spans="1:6" ht="12.75">
      <c r="A153" s="25" t="s">
        <v>180</v>
      </c>
      <c r="B153" s="31">
        <f>Mannschaften!B89</f>
        <v>0</v>
      </c>
      <c r="C153" s="26" t="str">
        <f>Mannschaften!$B$61</f>
        <v>TSV Niesky</v>
      </c>
      <c r="D153" s="43">
        <f>Mannschaften!E89</f>
        <v>0</v>
      </c>
      <c r="E153" s="27">
        <f>Mannschaften!D89</f>
        <v>0</v>
      </c>
      <c r="F153" s="28" t="e">
        <f t="shared" si="2"/>
        <v>#DIV/0!</v>
      </c>
    </row>
    <row r="154" spans="1:6" ht="12.75">
      <c r="A154" s="25" t="s">
        <v>181</v>
      </c>
      <c r="B154" s="31">
        <f>Mannschaften!B90</f>
        <v>0</v>
      </c>
      <c r="C154" s="26" t="str">
        <f>Mannschaften!$B$61</f>
        <v>TSV Niesky</v>
      </c>
      <c r="D154" s="43">
        <f>Mannschaften!E90</f>
        <v>0</v>
      </c>
      <c r="E154" s="27">
        <f>Mannschaften!D90</f>
        <v>0</v>
      </c>
      <c r="F154" s="28" t="e">
        <f t="shared" si="2"/>
        <v>#DIV/0!</v>
      </c>
    </row>
    <row r="155" spans="1:6" ht="12.75">
      <c r="A155" s="25" t="s">
        <v>182</v>
      </c>
      <c r="B155" s="31" t="str">
        <f>Mannschaften!B104</f>
        <v>Hentschel, Laura</v>
      </c>
      <c r="C155" s="26" t="str">
        <f>Mannschaften!$B$91</f>
        <v>SSV Stahl Rietschen</v>
      </c>
      <c r="D155" s="43">
        <f>Mannschaften!E104</f>
        <v>0</v>
      </c>
      <c r="E155" s="27">
        <f>Mannschaften!D104</f>
        <v>6</v>
      </c>
      <c r="F155" s="28">
        <f t="shared" si="2"/>
        <v>0</v>
      </c>
    </row>
    <row r="156" spans="1:6" ht="12.75">
      <c r="A156" s="25" t="s">
        <v>183</v>
      </c>
      <c r="B156" s="31" t="str">
        <f>Mannschaften!B105</f>
        <v>Adolph, Sandra</v>
      </c>
      <c r="C156" s="26" t="str">
        <f>Mannschaften!$B$91</f>
        <v>SSV Stahl Rietschen</v>
      </c>
      <c r="D156" s="43">
        <f>Mannschaften!E105</f>
        <v>20</v>
      </c>
      <c r="E156" s="27">
        <f>Mannschaften!D105</f>
        <v>6</v>
      </c>
      <c r="F156" s="28">
        <f t="shared" si="2"/>
        <v>3.3333333333333335</v>
      </c>
    </row>
    <row r="157" spans="1:6" ht="12.75">
      <c r="A157" s="25" t="s">
        <v>184</v>
      </c>
      <c r="B157" s="31" t="str">
        <f>Mannschaften!B98</f>
        <v>Tschirch, Antonia</v>
      </c>
      <c r="C157" s="26" t="str">
        <f>Mannschaften!$B$91</f>
        <v>SSV Stahl Rietschen</v>
      </c>
      <c r="D157" s="43">
        <f>Mannschaften!E98</f>
        <v>2</v>
      </c>
      <c r="E157" s="27">
        <f>Mannschaften!D98</f>
        <v>4</v>
      </c>
      <c r="F157" s="28">
        <f t="shared" si="2"/>
        <v>0.5</v>
      </c>
    </row>
    <row r="158" spans="1:6" ht="12.75">
      <c r="A158" s="25" t="s">
        <v>185</v>
      </c>
      <c r="B158" s="31" t="str">
        <f>Mannschaften!B101</f>
        <v>Walter, Nadine</v>
      </c>
      <c r="C158" s="26" t="str">
        <f>Mannschaften!$B$91</f>
        <v>SSV Stahl Rietschen</v>
      </c>
      <c r="D158" s="43">
        <f>Mannschaften!E101</f>
        <v>14</v>
      </c>
      <c r="E158" s="27">
        <f>Mannschaften!D101</f>
        <v>5</v>
      </c>
      <c r="F158" s="28">
        <f t="shared" si="2"/>
        <v>2.8</v>
      </c>
    </row>
    <row r="159" spans="1:6" ht="12.75">
      <c r="A159" s="25" t="s">
        <v>186</v>
      </c>
      <c r="B159" s="31" t="str">
        <f>Mannschaften!B103</f>
        <v>Uchlier, Susi</v>
      </c>
      <c r="C159" s="26" t="str">
        <f>Mannschaften!$B$91</f>
        <v>SSV Stahl Rietschen</v>
      </c>
      <c r="D159" s="43">
        <f>Mannschaften!E103</f>
        <v>8</v>
      </c>
      <c r="E159" s="27">
        <f>Mannschaften!D103</f>
        <v>6</v>
      </c>
      <c r="F159" s="28">
        <f t="shared" si="2"/>
        <v>1.3333333333333333</v>
      </c>
    </row>
    <row r="160" spans="1:6" ht="12.75">
      <c r="A160" s="25" t="s">
        <v>187</v>
      </c>
      <c r="B160" s="31" t="str">
        <f>Mannschaften!B99</f>
        <v>Dörwald, Tabea</v>
      </c>
      <c r="C160" s="26" t="str">
        <f>Mannschaften!$B$91</f>
        <v>SSV Stahl Rietschen</v>
      </c>
      <c r="D160" s="43">
        <f>Mannschaften!E99</f>
        <v>37</v>
      </c>
      <c r="E160" s="27">
        <f>Mannschaften!D99</f>
        <v>6</v>
      </c>
      <c r="F160" s="28">
        <f t="shared" si="2"/>
        <v>6.166666666666667</v>
      </c>
    </row>
    <row r="161" spans="1:6" ht="12.75">
      <c r="A161" s="25" t="s">
        <v>188</v>
      </c>
      <c r="B161" s="31" t="str">
        <f>Mannschaften!B102</f>
        <v>Schönbrodt, Fränze</v>
      </c>
      <c r="C161" s="26" t="str">
        <f>Mannschaften!$B$91</f>
        <v>SSV Stahl Rietschen</v>
      </c>
      <c r="D161" s="43">
        <f>Mannschaften!E102</f>
        <v>4</v>
      </c>
      <c r="E161" s="27">
        <f>Mannschaften!D102</f>
        <v>4</v>
      </c>
      <c r="F161" s="28">
        <f t="shared" si="2"/>
        <v>1</v>
      </c>
    </row>
    <row r="162" spans="1:6" ht="12.75">
      <c r="A162" s="25" t="s">
        <v>189</v>
      </c>
      <c r="B162" s="31" t="str">
        <f>Mannschaften!B100</f>
        <v>Schuster, Grit</v>
      </c>
      <c r="C162" s="26" t="str">
        <f>Mannschaften!$B$91</f>
        <v>SSV Stahl Rietschen</v>
      </c>
      <c r="D162" s="43">
        <f>Mannschaften!E100</f>
        <v>12</v>
      </c>
      <c r="E162" s="27">
        <f>Mannschaften!D100</f>
        <v>4</v>
      </c>
      <c r="F162" s="28">
        <f t="shared" si="2"/>
        <v>3</v>
      </c>
    </row>
    <row r="163" spans="1:6" ht="12.75">
      <c r="A163" s="25" t="s">
        <v>190</v>
      </c>
      <c r="B163" s="31" t="str">
        <f>Mannschaften!B97</f>
        <v>Naß, Rebecca</v>
      </c>
      <c r="C163" s="26" t="str">
        <f>Mannschaften!$B$91</f>
        <v>SSV Stahl Rietschen</v>
      </c>
      <c r="D163" s="43">
        <f>Mannschaften!E97</f>
        <v>10</v>
      </c>
      <c r="E163" s="27">
        <f>Mannschaften!D97</f>
        <v>3</v>
      </c>
      <c r="F163" s="28">
        <f t="shared" si="2"/>
        <v>3.3333333333333335</v>
      </c>
    </row>
    <row r="164" spans="1:6" ht="12.75">
      <c r="A164" s="25" t="s">
        <v>191</v>
      </c>
      <c r="B164" s="31" t="str">
        <f>Mannschaften!B106</f>
        <v>Kubitza, Josefine</v>
      </c>
      <c r="C164" s="26" t="str">
        <f>Mannschaften!$B$91</f>
        <v>SSV Stahl Rietschen</v>
      </c>
      <c r="D164" s="43">
        <f>Mannschaften!E106</f>
        <v>0</v>
      </c>
      <c r="E164" s="27">
        <f>Mannschaften!D106</f>
        <v>6</v>
      </c>
      <c r="F164" s="28">
        <f t="shared" si="2"/>
        <v>0</v>
      </c>
    </row>
    <row r="165" spans="1:6" ht="12.75">
      <c r="A165" s="25" t="s">
        <v>192</v>
      </c>
      <c r="B165" s="31" t="str">
        <f>Mannschaften!B96</f>
        <v>Wenzel, Lara</v>
      </c>
      <c r="C165" s="26" t="str">
        <f>Mannschaften!$B$91</f>
        <v>SSV Stahl Rietschen</v>
      </c>
      <c r="D165" s="43">
        <f>Mannschaften!E96</f>
        <v>0</v>
      </c>
      <c r="E165" s="27">
        <f>Mannschaften!D96</f>
        <v>5</v>
      </c>
      <c r="F165" s="28">
        <f t="shared" si="2"/>
        <v>0</v>
      </c>
    </row>
    <row r="166" spans="1:6" ht="12.75">
      <c r="A166" s="25" t="s">
        <v>193</v>
      </c>
      <c r="B166" s="31" t="str">
        <f>Mannschaften!B107</f>
        <v>Seidel, Kristin</v>
      </c>
      <c r="C166" s="26" t="str">
        <f>Mannschaften!$B$91</f>
        <v>SSV Stahl Rietschen</v>
      </c>
      <c r="D166" s="43">
        <f>Mannschaften!E107</f>
        <v>0</v>
      </c>
      <c r="E166" s="27">
        <f>Mannschaften!D107</f>
        <v>1</v>
      </c>
      <c r="F166" s="28">
        <f t="shared" si="2"/>
        <v>0</v>
      </c>
    </row>
    <row r="167" spans="1:6" ht="12.75">
      <c r="A167" s="25" t="s">
        <v>194</v>
      </c>
      <c r="B167" s="31" t="str">
        <f>Mannschaften!B108</f>
        <v>Riedel, Diana</v>
      </c>
      <c r="C167" s="26" t="str">
        <f>Mannschaften!$B$91</f>
        <v>SSV Stahl Rietschen</v>
      </c>
      <c r="D167" s="43">
        <f>Mannschaften!E108</f>
        <v>0</v>
      </c>
      <c r="E167" s="27">
        <f>Mannschaften!D108</f>
        <v>3</v>
      </c>
      <c r="F167" s="28">
        <f t="shared" si="2"/>
        <v>0</v>
      </c>
    </row>
    <row r="168" spans="1:6" ht="12.75">
      <c r="A168" s="25" t="s">
        <v>195</v>
      </c>
      <c r="B168" s="31" t="str">
        <f>Mannschaften!B109</f>
        <v>Meier, Maria</v>
      </c>
      <c r="C168" s="26" t="str">
        <f>Mannschaften!$B$91</f>
        <v>SSV Stahl Rietschen</v>
      </c>
      <c r="D168" s="43">
        <f>Mannschaften!E109</f>
        <v>8</v>
      </c>
      <c r="E168" s="27">
        <f>Mannschaften!D109</f>
        <v>3</v>
      </c>
      <c r="F168" s="28">
        <f t="shared" si="2"/>
        <v>2.6666666666666665</v>
      </c>
    </row>
    <row r="169" spans="1:6" ht="12.75">
      <c r="A169" s="25" t="s">
        <v>196</v>
      </c>
      <c r="B169" s="31">
        <f>Mannschaften!B110</f>
        <v>0</v>
      </c>
      <c r="C169" s="26" t="str">
        <f>Mannschaften!$B$91</f>
        <v>SSV Stahl Rietschen</v>
      </c>
      <c r="D169" s="43">
        <f>Mannschaften!E110</f>
        <v>0</v>
      </c>
      <c r="E169" s="27">
        <f>Mannschaften!D110</f>
        <v>0</v>
      </c>
      <c r="F169" s="28" t="e">
        <f t="shared" si="2"/>
        <v>#DIV/0!</v>
      </c>
    </row>
    <row r="170" spans="1:6" ht="12.75">
      <c r="A170" s="25" t="s">
        <v>197</v>
      </c>
      <c r="B170" s="31">
        <f>Mannschaften!B111</f>
        <v>0</v>
      </c>
      <c r="C170" s="26" t="str">
        <f>Mannschaften!$B$91</f>
        <v>SSV Stahl Rietschen</v>
      </c>
      <c r="D170" s="43">
        <f>Mannschaften!E111</f>
        <v>0</v>
      </c>
      <c r="E170" s="27">
        <f>Mannschaften!D111</f>
        <v>0</v>
      </c>
      <c r="F170" s="28" t="e">
        <f t="shared" si="2"/>
        <v>#DIV/0!</v>
      </c>
    </row>
    <row r="171" spans="1:6" ht="12.75">
      <c r="A171" s="25" t="s">
        <v>198</v>
      </c>
      <c r="B171" s="31">
        <f>Mannschaften!B112</f>
        <v>0</v>
      </c>
      <c r="C171" s="26" t="str">
        <f>Mannschaften!$B$91</f>
        <v>SSV Stahl Rietschen</v>
      </c>
      <c r="D171" s="43">
        <f>Mannschaften!E112</f>
        <v>0</v>
      </c>
      <c r="E171" s="27">
        <f>Mannschaften!D112</f>
        <v>0</v>
      </c>
      <c r="F171" s="28" t="e">
        <f t="shared" si="2"/>
        <v>#DIV/0!</v>
      </c>
    </row>
    <row r="172" spans="1:6" ht="12.75">
      <c r="A172" s="25" t="s">
        <v>199</v>
      </c>
      <c r="B172" s="31">
        <f>Mannschaften!B113</f>
        <v>0</v>
      </c>
      <c r="C172" s="26" t="str">
        <f>Mannschaften!$B$91</f>
        <v>SSV Stahl Rietschen</v>
      </c>
      <c r="D172" s="43">
        <f>Mannschaften!E113</f>
        <v>0</v>
      </c>
      <c r="E172" s="27">
        <f>Mannschaften!D113</f>
        <v>0</v>
      </c>
      <c r="F172" s="28" t="e">
        <f t="shared" si="2"/>
        <v>#DIV/0!</v>
      </c>
    </row>
    <row r="173" spans="1:6" ht="12.75">
      <c r="A173" s="25" t="s">
        <v>200</v>
      </c>
      <c r="B173" s="31">
        <f>Mannschaften!B114</f>
        <v>0</v>
      </c>
      <c r="C173" s="26" t="str">
        <f>Mannschaften!$B$91</f>
        <v>SSV Stahl Rietschen</v>
      </c>
      <c r="D173" s="43">
        <f>Mannschaften!E114</f>
        <v>0</v>
      </c>
      <c r="E173" s="27">
        <f>Mannschaften!D114</f>
        <v>0</v>
      </c>
      <c r="F173" s="28" t="e">
        <f t="shared" si="2"/>
        <v>#DIV/0!</v>
      </c>
    </row>
    <row r="174" spans="1:6" ht="12.75">
      <c r="A174" s="25" t="s">
        <v>201</v>
      </c>
      <c r="B174" s="31">
        <f>Mannschaften!B115</f>
        <v>0</v>
      </c>
      <c r="C174" s="26" t="str">
        <f>Mannschaften!$B$91</f>
        <v>SSV Stahl Rietschen</v>
      </c>
      <c r="D174" s="43">
        <f>Mannschaften!E115</f>
        <v>0</v>
      </c>
      <c r="E174" s="27">
        <f>Mannschaften!D115</f>
        <v>0</v>
      </c>
      <c r="F174" s="28" t="e">
        <f t="shared" si="2"/>
        <v>#DIV/0!</v>
      </c>
    </row>
    <row r="175" spans="1:6" ht="12.75">
      <c r="A175" s="25" t="s">
        <v>202</v>
      </c>
      <c r="B175" s="31">
        <f>Mannschaften!B116</f>
        <v>0</v>
      </c>
      <c r="C175" s="26" t="str">
        <f>Mannschaften!$B$91</f>
        <v>SSV Stahl Rietschen</v>
      </c>
      <c r="D175" s="43">
        <f>Mannschaften!E116</f>
        <v>0</v>
      </c>
      <c r="E175" s="27">
        <f>Mannschaften!D116</f>
        <v>0</v>
      </c>
      <c r="F175" s="28" t="e">
        <f t="shared" si="2"/>
        <v>#DIV/0!</v>
      </c>
    </row>
    <row r="176" spans="1:6" ht="12.75">
      <c r="A176" s="25" t="s">
        <v>203</v>
      </c>
      <c r="B176" s="31">
        <f>Mannschaften!B117</f>
        <v>0</v>
      </c>
      <c r="C176" s="26" t="str">
        <f>Mannschaften!$B$91</f>
        <v>SSV Stahl Rietschen</v>
      </c>
      <c r="D176" s="43">
        <f>Mannschaften!E117</f>
        <v>0</v>
      </c>
      <c r="E176" s="27">
        <f>Mannschaften!D117</f>
        <v>0</v>
      </c>
      <c r="F176" s="28" t="e">
        <f t="shared" si="2"/>
        <v>#DIV/0!</v>
      </c>
    </row>
    <row r="177" spans="1:6" ht="12.75">
      <c r="A177" s="25" t="s">
        <v>204</v>
      </c>
      <c r="B177" s="31">
        <f>Mannschaften!B118</f>
        <v>0</v>
      </c>
      <c r="C177" s="26" t="str">
        <f>Mannschaften!$B$91</f>
        <v>SSV Stahl Rietschen</v>
      </c>
      <c r="D177" s="43">
        <f>Mannschaften!E118</f>
        <v>0</v>
      </c>
      <c r="E177" s="27">
        <f>Mannschaften!D118</f>
        <v>0</v>
      </c>
      <c r="F177" s="28" t="e">
        <f t="shared" si="2"/>
        <v>#DIV/0!</v>
      </c>
    </row>
    <row r="178" spans="1:6" ht="12.75">
      <c r="A178" s="25" t="s">
        <v>205</v>
      </c>
      <c r="B178" s="31">
        <f>Mannschaften!B119</f>
        <v>0</v>
      </c>
      <c r="C178" s="26" t="str">
        <f>Mannschaften!$B$91</f>
        <v>SSV Stahl Rietschen</v>
      </c>
      <c r="D178" s="43">
        <f>Mannschaften!E119</f>
        <v>0</v>
      </c>
      <c r="E178" s="27">
        <f>Mannschaften!D119</f>
        <v>0</v>
      </c>
      <c r="F178" s="28" t="e">
        <f t="shared" si="2"/>
        <v>#DIV/0!</v>
      </c>
    </row>
    <row r="179" spans="1:6" ht="12.75">
      <c r="A179" s="25" t="s">
        <v>206</v>
      </c>
      <c r="B179" s="31">
        <f>Mannschaften!B120</f>
        <v>0</v>
      </c>
      <c r="C179" s="26" t="str">
        <f>Mannschaften!$B$91</f>
        <v>SSV Stahl Rietschen</v>
      </c>
      <c r="D179" s="43">
        <f>Mannschaften!E120</f>
        <v>0</v>
      </c>
      <c r="E179" s="27">
        <f>Mannschaften!D120</f>
        <v>0</v>
      </c>
      <c r="F179" s="28" t="e">
        <f t="shared" si="2"/>
        <v>#DIV/0!</v>
      </c>
    </row>
    <row r="180" spans="1:6" ht="12.75">
      <c r="A180" s="25" t="s">
        <v>207</v>
      </c>
      <c r="B180" s="31" t="str">
        <f>Mannschaften!B130</f>
        <v>Pollack, Cheyenne</v>
      </c>
      <c r="C180" s="26" t="str">
        <f>Mannschaften!$B$121</f>
        <v>HC Rödertal III</v>
      </c>
      <c r="D180" s="43">
        <f>Mannschaften!E130</f>
        <v>16</v>
      </c>
      <c r="E180" s="27">
        <f>Mannschaften!D130</f>
        <v>5</v>
      </c>
      <c r="F180" s="28">
        <f t="shared" si="2"/>
        <v>3.2</v>
      </c>
    </row>
    <row r="181" spans="1:6" ht="12.75">
      <c r="A181" s="25" t="s">
        <v>208</v>
      </c>
      <c r="B181" s="31" t="str">
        <f>Mannschaften!B131</f>
        <v>Wähner, Michaela</v>
      </c>
      <c r="C181" s="26" t="str">
        <f>Mannschaften!$B$121</f>
        <v>HC Rödertal III</v>
      </c>
      <c r="D181" s="43">
        <f>Mannschaften!E131</f>
        <v>44</v>
      </c>
      <c r="E181" s="27">
        <f>Mannschaften!D131</f>
        <v>5</v>
      </c>
      <c r="F181" s="28">
        <f t="shared" si="2"/>
        <v>8.8</v>
      </c>
    </row>
    <row r="182" spans="1:6" ht="12.75">
      <c r="A182" s="25" t="s">
        <v>209</v>
      </c>
      <c r="B182" s="31" t="str">
        <f>Mannschaften!B127</f>
        <v>Hebecker, Henriette</v>
      </c>
      <c r="C182" s="26" t="str">
        <f>Mannschaften!$B$121</f>
        <v>HC Rödertal III</v>
      </c>
      <c r="D182" s="43">
        <f>Mannschaften!E127</f>
        <v>13</v>
      </c>
      <c r="E182" s="27">
        <f>Mannschaften!D127</f>
        <v>3</v>
      </c>
      <c r="F182" s="28">
        <f t="shared" si="2"/>
        <v>4.333333333333333</v>
      </c>
    </row>
    <row r="183" spans="1:6" ht="12.75">
      <c r="A183" s="25" t="s">
        <v>210</v>
      </c>
      <c r="B183" s="31" t="str">
        <f>Mannschaften!B136</f>
        <v>Lutze, Isabell</v>
      </c>
      <c r="C183" s="26" t="str">
        <f>Mannschaften!$B$121</f>
        <v>HC Rödertal III</v>
      </c>
      <c r="D183" s="43">
        <f>Mannschaften!E136</f>
        <v>0</v>
      </c>
      <c r="E183" s="27">
        <f>Mannschaften!D136</f>
        <v>3</v>
      </c>
      <c r="F183" s="28">
        <f t="shared" si="2"/>
        <v>0</v>
      </c>
    </row>
    <row r="184" spans="1:6" ht="12.75">
      <c r="A184" s="25" t="s">
        <v>211</v>
      </c>
      <c r="B184" s="31" t="str">
        <f>Mannschaften!B133</f>
        <v>Lutze, Vanessa</v>
      </c>
      <c r="C184" s="26" t="str">
        <f>Mannschaften!$B$121</f>
        <v>HC Rödertal III</v>
      </c>
      <c r="D184" s="43">
        <f>Mannschaften!E133</f>
        <v>3</v>
      </c>
      <c r="E184" s="27">
        <f>Mannschaften!D133</f>
        <v>4</v>
      </c>
      <c r="F184" s="28">
        <f t="shared" si="2"/>
        <v>0.75</v>
      </c>
    </row>
    <row r="185" spans="1:6" ht="12.75">
      <c r="A185" s="25" t="s">
        <v>212</v>
      </c>
      <c r="B185" s="31" t="str">
        <f>Mannschaften!B137</f>
        <v>Friede, Sandra</v>
      </c>
      <c r="C185" s="26" t="str">
        <f>Mannschaften!$B$121</f>
        <v>HC Rödertal III</v>
      </c>
      <c r="D185" s="43">
        <f>Mannschaften!E137</f>
        <v>1</v>
      </c>
      <c r="E185" s="27">
        <f>Mannschaften!D137</f>
        <v>2</v>
      </c>
      <c r="F185" s="28">
        <f t="shared" si="2"/>
        <v>0.5</v>
      </c>
    </row>
    <row r="186" spans="1:6" ht="12.75">
      <c r="A186" s="25" t="s">
        <v>213</v>
      </c>
      <c r="B186" s="31" t="str">
        <f>Mannschaften!B135</f>
        <v>Rentzsch, Angelika</v>
      </c>
      <c r="C186" s="26" t="str">
        <f>Mannschaften!$B$121</f>
        <v>HC Rödertal III</v>
      </c>
      <c r="D186" s="43">
        <f>Mannschaften!E135</f>
        <v>1</v>
      </c>
      <c r="E186" s="27">
        <f>Mannschaften!D135</f>
        <v>3</v>
      </c>
      <c r="F186" s="28">
        <f t="shared" si="2"/>
        <v>0.3333333333333333</v>
      </c>
    </row>
    <row r="187" spans="1:6" ht="12.75">
      <c r="A187" s="25" t="s">
        <v>214</v>
      </c>
      <c r="B187" s="31" t="str">
        <f>Mannschaften!B132</f>
        <v>Schöne, Lisa</v>
      </c>
      <c r="C187" s="26" t="str">
        <f>Mannschaften!$B$121</f>
        <v>HC Rödertal III</v>
      </c>
      <c r="D187" s="43">
        <f>Mannschaften!E132</f>
        <v>3</v>
      </c>
      <c r="E187" s="27">
        <f>Mannschaften!D132</f>
        <v>4</v>
      </c>
      <c r="F187" s="28">
        <f t="shared" si="2"/>
        <v>0.75</v>
      </c>
    </row>
    <row r="188" spans="1:6" ht="12.75">
      <c r="A188" s="25" t="s">
        <v>215</v>
      </c>
      <c r="B188" s="31" t="str">
        <f>Mannschaften!B134</f>
        <v>Kalinauskaite, Egle</v>
      </c>
      <c r="C188" s="26" t="str">
        <f>Mannschaften!$B$121</f>
        <v>HC Rödertal III</v>
      </c>
      <c r="D188" s="43">
        <f>Mannschaften!E134</f>
        <v>34</v>
      </c>
      <c r="E188" s="27">
        <f>Mannschaften!D134</f>
        <v>3</v>
      </c>
      <c r="F188" s="28">
        <f t="shared" si="2"/>
        <v>11.333333333333334</v>
      </c>
    </row>
    <row r="189" spans="1:6" ht="12.75">
      <c r="A189" s="25" t="s">
        <v>216</v>
      </c>
      <c r="B189" s="31" t="str">
        <f>Mannschaften!B128</f>
        <v>König, Stephanie</v>
      </c>
      <c r="C189" s="26" t="str">
        <f>Mannschaften!$B$121</f>
        <v>HC Rödertal III</v>
      </c>
      <c r="D189" s="43">
        <f>Mannschaften!E128</f>
        <v>16</v>
      </c>
      <c r="E189" s="27">
        <f>Mannschaften!D128</f>
        <v>5</v>
      </c>
      <c r="F189" s="28">
        <f t="shared" si="2"/>
        <v>3.2</v>
      </c>
    </row>
    <row r="190" spans="1:6" ht="12.75">
      <c r="A190" s="25" t="s">
        <v>217</v>
      </c>
      <c r="B190" s="31" t="str">
        <f>Mannschaften!B126</f>
        <v>Scherpe, Mareen</v>
      </c>
      <c r="C190" s="26" t="str">
        <f>Mannschaften!$B$121</f>
        <v>HC Rödertal III</v>
      </c>
      <c r="D190" s="43">
        <f>Mannschaften!E126</f>
        <v>0</v>
      </c>
      <c r="E190" s="27">
        <f>Mannschaften!D126</f>
        <v>5</v>
      </c>
      <c r="F190" s="28">
        <f t="shared" si="2"/>
        <v>0</v>
      </c>
    </row>
    <row r="191" spans="1:6" ht="12.75">
      <c r="A191" s="25" t="s">
        <v>218</v>
      </c>
      <c r="B191" s="31" t="str">
        <f>Mannschaften!B129</f>
        <v>Wiesner, Jessica</v>
      </c>
      <c r="C191" s="26" t="str">
        <f>Mannschaften!$B$121</f>
        <v>HC Rödertal III</v>
      </c>
      <c r="D191" s="43">
        <f>Mannschaften!E129</f>
        <v>15</v>
      </c>
      <c r="E191" s="27">
        <f>Mannschaften!D129</f>
        <v>5</v>
      </c>
      <c r="F191" s="28">
        <f t="shared" si="2"/>
        <v>3</v>
      </c>
    </row>
    <row r="192" spans="1:6" ht="12.75">
      <c r="A192" s="25" t="s">
        <v>219</v>
      </c>
      <c r="B192" s="31">
        <f>Mannschaften!B138</f>
        <v>0</v>
      </c>
      <c r="C192" s="26" t="str">
        <f>Mannschaften!$B$121</f>
        <v>HC Rödertal III</v>
      </c>
      <c r="D192" s="43">
        <f>Mannschaften!E138</f>
        <v>0</v>
      </c>
      <c r="E192" s="27">
        <f>Mannschaften!D138</f>
        <v>0</v>
      </c>
      <c r="F192" s="28" t="e">
        <f t="shared" si="2"/>
        <v>#DIV/0!</v>
      </c>
    </row>
    <row r="193" spans="1:6" ht="12.75">
      <c r="A193" s="25" t="s">
        <v>220</v>
      </c>
      <c r="B193" s="31">
        <f>Mannschaften!B140</f>
        <v>0</v>
      </c>
      <c r="C193" s="26" t="str">
        <f>Mannschaften!$B$121</f>
        <v>HC Rödertal III</v>
      </c>
      <c r="D193" s="43">
        <f>Mannschaften!E140</f>
        <v>0</v>
      </c>
      <c r="E193" s="27">
        <f>Mannschaften!D140</f>
        <v>0</v>
      </c>
      <c r="F193" s="28" t="e">
        <f t="shared" si="2"/>
        <v>#DIV/0!</v>
      </c>
    </row>
    <row r="194" spans="1:6" ht="12.75">
      <c r="A194" s="25" t="s">
        <v>221</v>
      </c>
      <c r="B194" s="31">
        <f>Mannschaften!B139</f>
        <v>0</v>
      </c>
      <c r="C194" s="26" t="str">
        <f>Mannschaften!$B$121</f>
        <v>HC Rödertal III</v>
      </c>
      <c r="D194" s="43">
        <f>Mannschaften!E139</f>
        <v>0</v>
      </c>
      <c r="E194" s="27">
        <f>Mannschaften!D139</f>
        <v>0</v>
      </c>
      <c r="F194" s="28" t="e">
        <f t="shared" si="2"/>
        <v>#DIV/0!</v>
      </c>
    </row>
    <row r="195" spans="1:6" ht="12.75">
      <c r="A195" s="25" t="s">
        <v>222</v>
      </c>
      <c r="B195" s="31">
        <f>Mannschaften!B141</f>
        <v>0</v>
      </c>
      <c r="C195" s="26" t="str">
        <f>Mannschaften!$B$121</f>
        <v>HC Rödertal III</v>
      </c>
      <c r="D195" s="43">
        <f>Mannschaften!E141</f>
        <v>0</v>
      </c>
      <c r="E195" s="27">
        <f>Mannschaften!D141</f>
        <v>0</v>
      </c>
      <c r="F195" s="28" t="e">
        <f t="shared" si="2"/>
        <v>#DIV/0!</v>
      </c>
    </row>
    <row r="196" spans="1:6" ht="12.75">
      <c r="A196" s="25" t="s">
        <v>223</v>
      </c>
      <c r="B196" s="31">
        <f>Mannschaften!B142</f>
        <v>0</v>
      </c>
      <c r="C196" s="26" t="str">
        <f>Mannschaften!$B$121</f>
        <v>HC Rödertal III</v>
      </c>
      <c r="D196" s="43">
        <f>Mannschaften!E142</f>
        <v>0</v>
      </c>
      <c r="E196" s="27">
        <f>Mannschaften!D142</f>
        <v>0</v>
      </c>
      <c r="F196" s="28" t="e">
        <f t="shared" si="2"/>
        <v>#DIV/0!</v>
      </c>
    </row>
    <row r="197" spans="1:6" ht="12.75">
      <c r="A197" s="25" t="s">
        <v>224</v>
      </c>
      <c r="B197" s="31">
        <f>Mannschaften!B143</f>
        <v>0</v>
      </c>
      <c r="C197" s="26" t="str">
        <f>Mannschaften!$B$121</f>
        <v>HC Rödertal III</v>
      </c>
      <c r="D197" s="43">
        <f>Mannschaften!E143</f>
        <v>0</v>
      </c>
      <c r="E197" s="27">
        <f>Mannschaften!D143</f>
        <v>0</v>
      </c>
      <c r="F197" s="28" t="e">
        <f aca="true" t="shared" si="3" ref="F197:F260">D197/E197</f>
        <v>#DIV/0!</v>
      </c>
    </row>
    <row r="198" spans="1:6" ht="12.75">
      <c r="A198" s="25" t="s">
        <v>225</v>
      </c>
      <c r="B198" s="31">
        <f>Mannschaften!B144</f>
        <v>0</v>
      </c>
      <c r="C198" s="26" t="str">
        <f>Mannschaften!$B$121</f>
        <v>HC Rödertal III</v>
      </c>
      <c r="D198" s="43">
        <f>Mannschaften!E144</f>
        <v>0</v>
      </c>
      <c r="E198" s="27">
        <f>Mannschaften!D144</f>
        <v>0</v>
      </c>
      <c r="F198" s="28" t="e">
        <f t="shared" si="3"/>
        <v>#DIV/0!</v>
      </c>
    </row>
    <row r="199" spans="1:6" ht="12.75">
      <c r="A199" s="25" t="s">
        <v>226</v>
      </c>
      <c r="B199" s="31">
        <f>Mannschaften!B145</f>
        <v>0</v>
      </c>
      <c r="C199" s="26" t="str">
        <f>Mannschaften!$B$121</f>
        <v>HC Rödertal III</v>
      </c>
      <c r="D199" s="43">
        <f>Mannschaften!E145</f>
        <v>0</v>
      </c>
      <c r="E199" s="27">
        <f>Mannschaften!D145</f>
        <v>0</v>
      </c>
      <c r="F199" s="28" t="e">
        <f t="shared" si="3"/>
        <v>#DIV/0!</v>
      </c>
    </row>
    <row r="200" spans="1:6" ht="12.75">
      <c r="A200" s="25" t="s">
        <v>227</v>
      </c>
      <c r="B200" s="31">
        <f>Mannschaften!B146</f>
        <v>0</v>
      </c>
      <c r="C200" s="26" t="str">
        <f>Mannschaften!$B$121</f>
        <v>HC Rödertal III</v>
      </c>
      <c r="D200" s="43">
        <f>Mannschaften!E146</f>
        <v>0</v>
      </c>
      <c r="E200" s="27">
        <f>Mannschaften!D146</f>
        <v>0</v>
      </c>
      <c r="F200" s="28" t="e">
        <f t="shared" si="3"/>
        <v>#DIV/0!</v>
      </c>
    </row>
    <row r="201" spans="1:6" ht="12.75">
      <c r="A201" s="25" t="s">
        <v>228</v>
      </c>
      <c r="B201" s="31">
        <f>Mannschaften!B147</f>
        <v>0</v>
      </c>
      <c r="C201" s="26" t="str">
        <f>Mannschaften!$B$121</f>
        <v>HC Rödertal III</v>
      </c>
      <c r="D201" s="43">
        <f>Mannschaften!E147</f>
        <v>0</v>
      </c>
      <c r="E201" s="27">
        <f>Mannschaften!D147</f>
        <v>0</v>
      </c>
      <c r="F201" s="28" t="e">
        <f t="shared" si="3"/>
        <v>#DIV/0!</v>
      </c>
    </row>
    <row r="202" spans="1:6" ht="12.75">
      <c r="A202" s="25" t="s">
        <v>229</v>
      </c>
      <c r="B202" s="31">
        <f>Mannschaften!B148</f>
        <v>0</v>
      </c>
      <c r="C202" s="26" t="str">
        <f>Mannschaften!$B$121</f>
        <v>HC Rödertal III</v>
      </c>
      <c r="D202" s="43">
        <f>Mannschaften!E148</f>
        <v>0</v>
      </c>
      <c r="E202" s="27">
        <f>Mannschaften!D148</f>
        <v>0</v>
      </c>
      <c r="F202" s="28" t="e">
        <f t="shared" si="3"/>
        <v>#DIV/0!</v>
      </c>
    </row>
    <row r="203" spans="1:6" ht="12.75">
      <c r="A203" s="25" t="s">
        <v>230</v>
      </c>
      <c r="B203" s="31">
        <f>Mannschaften!B149</f>
        <v>0</v>
      </c>
      <c r="C203" s="26" t="str">
        <f>Mannschaften!$B$121</f>
        <v>HC Rödertal III</v>
      </c>
      <c r="D203" s="43">
        <f>Mannschaften!E149</f>
        <v>0</v>
      </c>
      <c r="E203" s="27">
        <f>Mannschaften!D149</f>
        <v>0</v>
      </c>
      <c r="F203" s="28" t="e">
        <f t="shared" si="3"/>
        <v>#DIV/0!</v>
      </c>
    </row>
    <row r="204" spans="1:6" ht="12.75">
      <c r="A204" s="25" t="s">
        <v>231</v>
      </c>
      <c r="B204" s="31">
        <f>Mannschaften!B150</f>
        <v>0</v>
      </c>
      <c r="C204" s="26" t="str">
        <f>Mannschaften!$B$121</f>
        <v>HC Rödertal III</v>
      </c>
      <c r="D204" s="43">
        <f>Mannschaften!E150</f>
        <v>0</v>
      </c>
      <c r="E204" s="27">
        <f>Mannschaften!D150</f>
        <v>0</v>
      </c>
      <c r="F204" s="28" t="e">
        <f t="shared" si="3"/>
        <v>#DIV/0!</v>
      </c>
    </row>
    <row r="205" spans="1:6" ht="12.75">
      <c r="A205" s="25" t="s">
        <v>232</v>
      </c>
      <c r="B205" s="31" t="str">
        <f>Mannschaften!B157</f>
        <v>Kirchhoff, Martina</v>
      </c>
      <c r="C205" s="26" t="str">
        <f>Mannschaften!$B$151</f>
        <v>OHC Bernstadt</v>
      </c>
      <c r="D205" s="43">
        <f>Mannschaften!E157</f>
        <v>0</v>
      </c>
      <c r="E205" s="27">
        <f>Mannschaften!D157</f>
        <v>1</v>
      </c>
      <c r="F205" s="28">
        <f t="shared" si="3"/>
        <v>0</v>
      </c>
    </row>
    <row r="206" spans="1:6" ht="12.75">
      <c r="A206" s="25" t="s">
        <v>233</v>
      </c>
      <c r="B206" s="31" t="str">
        <f>Mannschaften!B156</f>
        <v>Mersiowsky, Nadja</v>
      </c>
      <c r="C206" s="26" t="str">
        <f>Mannschaften!$B$151</f>
        <v>OHC Bernstadt</v>
      </c>
      <c r="D206" s="43">
        <f>Mannschaften!E156</f>
        <v>0</v>
      </c>
      <c r="E206" s="27">
        <f>Mannschaften!D156</f>
        <v>2</v>
      </c>
      <c r="F206" s="28">
        <f t="shared" si="3"/>
        <v>0</v>
      </c>
    </row>
    <row r="207" spans="1:6" ht="12.75">
      <c r="A207" s="25" t="s">
        <v>234</v>
      </c>
      <c r="B207" s="31" t="str">
        <f>Mannschaften!B158</f>
        <v>Miethe, Nicole</v>
      </c>
      <c r="C207" s="26" t="str">
        <f>Mannschaften!$B$151</f>
        <v>OHC Bernstadt</v>
      </c>
      <c r="D207" s="43">
        <f>Mannschaften!E158</f>
        <v>21</v>
      </c>
      <c r="E207" s="27">
        <f>Mannschaften!D158</f>
        <v>4</v>
      </c>
      <c r="F207" s="28">
        <f t="shared" si="3"/>
        <v>5.25</v>
      </c>
    </row>
    <row r="208" spans="1:6" ht="12.75">
      <c r="A208" s="25" t="s">
        <v>235</v>
      </c>
      <c r="B208" s="31" t="str">
        <f>Mannschaften!B164</f>
        <v>Jahnel, Rebecca</v>
      </c>
      <c r="C208" s="26" t="str">
        <f>Mannschaften!$B$151</f>
        <v>OHC Bernstadt</v>
      </c>
      <c r="D208" s="43">
        <f>Mannschaften!E164</f>
        <v>11</v>
      </c>
      <c r="E208" s="27">
        <f>Mannschaften!D164</f>
        <v>4</v>
      </c>
      <c r="F208" s="28">
        <f t="shared" si="3"/>
        <v>2.75</v>
      </c>
    </row>
    <row r="209" spans="1:6" ht="12.75">
      <c r="A209" s="25" t="s">
        <v>236</v>
      </c>
      <c r="B209" s="31" t="str">
        <f>Mannschaften!B159</f>
        <v>Heinlein, Marie</v>
      </c>
      <c r="C209" s="26" t="str">
        <f>Mannschaften!$B$151</f>
        <v>OHC Bernstadt</v>
      </c>
      <c r="D209" s="43">
        <f>Mannschaften!E159</f>
        <v>1</v>
      </c>
      <c r="E209" s="27">
        <f>Mannschaften!D159</f>
        <v>4</v>
      </c>
      <c r="F209" s="28">
        <f t="shared" si="3"/>
        <v>0.25</v>
      </c>
    </row>
    <row r="210" spans="1:6" ht="12.75">
      <c r="A210" s="25" t="s">
        <v>237</v>
      </c>
      <c r="B210" s="31" t="str">
        <f>Mannschaften!B162</f>
        <v>Hackbarth, Steffi</v>
      </c>
      <c r="C210" s="26" t="str">
        <f>Mannschaften!$B$151</f>
        <v>OHC Bernstadt</v>
      </c>
      <c r="D210" s="43">
        <f>Mannschaften!E162</f>
        <v>0</v>
      </c>
      <c r="E210" s="27">
        <f>Mannschaften!D162</f>
        <v>4</v>
      </c>
      <c r="F210" s="28">
        <f t="shared" si="3"/>
        <v>0</v>
      </c>
    </row>
    <row r="211" spans="1:6" ht="12.75">
      <c r="A211" s="25" t="s">
        <v>238</v>
      </c>
      <c r="B211" s="31" t="str">
        <f>Mannschaften!B163</f>
        <v>Schmidt, Maxi</v>
      </c>
      <c r="C211" s="26" t="str">
        <f>Mannschaften!$B$151</f>
        <v>OHC Bernstadt</v>
      </c>
      <c r="D211" s="43">
        <f>Mannschaften!E163</f>
        <v>1</v>
      </c>
      <c r="E211" s="27">
        <f>Mannschaften!D163</f>
        <v>1</v>
      </c>
      <c r="F211" s="28">
        <f t="shared" si="3"/>
        <v>1</v>
      </c>
    </row>
    <row r="212" spans="1:6" ht="12.75">
      <c r="A212" s="25" t="s">
        <v>239</v>
      </c>
      <c r="B212" s="31" t="str">
        <f>Mannschaften!B160</f>
        <v>Zehler, Steffi</v>
      </c>
      <c r="C212" s="26" t="str">
        <f>Mannschaften!$B$151</f>
        <v>OHC Bernstadt</v>
      </c>
      <c r="D212" s="43">
        <f>Mannschaften!E160</f>
        <v>3</v>
      </c>
      <c r="E212" s="27">
        <f>Mannschaften!D160</f>
        <v>4</v>
      </c>
      <c r="F212" s="28">
        <f t="shared" si="3"/>
        <v>0.75</v>
      </c>
    </row>
    <row r="213" spans="1:6" ht="12.75">
      <c r="A213" s="25" t="s">
        <v>240</v>
      </c>
      <c r="B213" s="31" t="str">
        <f>Mannschaften!B161</f>
        <v>Haußig, Claudia</v>
      </c>
      <c r="C213" s="26" t="str">
        <f>Mannschaften!$B$151</f>
        <v>OHC Bernstadt</v>
      </c>
      <c r="D213" s="43">
        <f>Mannschaften!E161</f>
        <v>8</v>
      </c>
      <c r="E213" s="27">
        <f>Mannschaften!D161</f>
        <v>4</v>
      </c>
      <c r="F213" s="28">
        <f t="shared" si="3"/>
        <v>2</v>
      </c>
    </row>
    <row r="214" spans="1:6" ht="12.75">
      <c r="A214" s="25" t="s">
        <v>241</v>
      </c>
      <c r="B214" s="31" t="str">
        <f>Mannschaften!B166</f>
        <v>Stenke, Laura</v>
      </c>
      <c r="C214" s="26" t="str">
        <f>Mannschaften!$B$151</f>
        <v>OHC Bernstadt</v>
      </c>
      <c r="D214" s="43">
        <f>Mannschaften!E166</f>
        <v>3</v>
      </c>
      <c r="E214" s="27">
        <f>Mannschaften!D166</f>
        <v>1</v>
      </c>
      <c r="F214" s="28">
        <f t="shared" si="3"/>
        <v>3</v>
      </c>
    </row>
    <row r="215" spans="1:6" ht="12.75">
      <c r="A215" s="25" t="s">
        <v>242</v>
      </c>
      <c r="B215" s="31" t="str">
        <f>Mannschaften!B167</f>
        <v>Gruner, Nadine</v>
      </c>
      <c r="C215" s="26" t="str">
        <f>Mannschaften!$B$151</f>
        <v>OHC Bernstadt</v>
      </c>
      <c r="D215" s="43">
        <f>Mannschaften!E167</f>
        <v>0</v>
      </c>
      <c r="E215" s="27">
        <f>Mannschaften!D167</f>
        <v>3</v>
      </c>
      <c r="F215" s="28">
        <f t="shared" si="3"/>
        <v>0</v>
      </c>
    </row>
    <row r="216" spans="1:6" ht="12.75">
      <c r="A216" s="25" t="s">
        <v>243</v>
      </c>
      <c r="B216" s="31" t="str">
        <f>Mannschaften!B165</f>
        <v>Maiwald, Laura</v>
      </c>
      <c r="C216" s="26" t="str">
        <f>Mannschaften!$B$151</f>
        <v>OHC Bernstadt</v>
      </c>
      <c r="D216" s="43">
        <f>Mannschaften!E165</f>
        <v>1</v>
      </c>
      <c r="E216" s="27">
        <f>Mannschaften!D165</f>
        <v>4</v>
      </c>
      <c r="F216" s="28">
        <f t="shared" si="3"/>
        <v>0.25</v>
      </c>
    </row>
    <row r="217" spans="1:6" ht="12.75">
      <c r="A217" s="25" t="s">
        <v>244</v>
      </c>
      <c r="B217" s="31" t="str">
        <f>Mannschaften!B168</f>
        <v>Gruner, Isabell</v>
      </c>
      <c r="C217" s="26" t="str">
        <f>Mannschaften!$B$151</f>
        <v>OHC Bernstadt</v>
      </c>
      <c r="D217" s="43">
        <f>Mannschaften!E168</f>
        <v>7</v>
      </c>
      <c r="E217" s="27">
        <f>Mannschaften!D168</f>
        <v>3</v>
      </c>
      <c r="F217" s="28">
        <f t="shared" si="3"/>
        <v>2.3333333333333335</v>
      </c>
    </row>
    <row r="218" spans="1:6" ht="12.75">
      <c r="A218" s="25" t="s">
        <v>245</v>
      </c>
      <c r="B218" s="31" t="str">
        <f>Mannschaften!B169</f>
        <v>Schumann, Conny</v>
      </c>
      <c r="C218" s="26" t="str">
        <f>Mannschaften!$B$151</f>
        <v>OHC Bernstadt</v>
      </c>
      <c r="D218" s="43">
        <f>Mannschaften!E169</f>
        <v>4</v>
      </c>
      <c r="E218" s="27">
        <f>Mannschaften!D169</f>
        <v>2</v>
      </c>
      <c r="F218" s="28">
        <f t="shared" si="3"/>
        <v>2</v>
      </c>
    </row>
    <row r="219" spans="1:6" ht="12.75">
      <c r="A219" s="25" t="s">
        <v>246</v>
      </c>
      <c r="B219" s="31" t="str">
        <f>Mannschaften!B170</f>
        <v>Keller, Cindy</v>
      </c>
      <c r="C219" s="26" t="str">
        <f>Mannschaften!$B$151</f>
        <v>OHC Bernstadt</v>
      </c>
      <c r="D219" s="43">
        <f>Mannschaften!E170</f>
        <v>8</v>
      </c>
      <c r="E219" s="27">
        <f>Mannschaften!D170</f>
        <v>2</v>
      </c>
      <c r="F219" s="28">
        <f t="shared" si="3"/>
        <v>4</v>
      </c>
    </row>
    <row r="220" spans="1:6" ht="12.75">
      <c r="A220" s="25" t="s">
        <v>247</v>
      </c>
      <c r="B220" s="31" t="str">
        <f>Mannschaften!B171</f>
        <v>Kommnik, Jana</v>
      </c>
      <c r="C220" s="26" t="str">
        <f>Mannschaften!$B$151</f>
        <v>OHC Bernstadt</v>
      </c>
      <c r="D220" s="43">
        <f>Mannschaften!E171</f>
        <v>0</v>
      </c>
      <c r="E220" s="27">
        <f>Mannschaften!D171</f>
        <v>1</v>
      </c>
      <c r="F220" s="28">
        <f t="shared" si="3"/>
        <v>0</v>
      </c>
    </row>
    <row r="221" spans="1:6" ht="12.75">
      <c r="A221" s="25" t="s">
        <v>248</v>
      </c>
      <c r="B221" s="31">
        <f>Mannschaften!B172</f>
        <v>0</v>
      </c>
      <c r="C221" s="26" t="str">
        <f>Mannschaften!$B$151</f>
        <v>OHC Bernstadt</v>
      </c>
      <c r="D221" s="43">
        <f>Mannschaften!E172</f>
        <v>0</v>
      </c>
      <c r="E221" s="27">
        <f>Mannschaften!D172</f>
        <v>0</v>
      </c>
      <c r="F221" s="28" t="e">
        <f t="shared" si="3"/>
        <v>#DIV/0!</v>
      </c>
    </row>
    <row r="222" spans="1:6" ht="12.75">
      <c r="A222" s="25" t="s">
        <v>249</v>
      </c>
      <c r="B222" s="31">
        <f>Mannschaften!B173</f>
        <v>0</v>
      </c>
      <c r="C222" s="26" t="str">
        <f>Mannschaften!$B$151</f>
        <v>OHC Bernstadt</v>
      </c>
      <c r="D222" s="43">
        <f>Mannschaften!E173</f>
        <v>0</v>
      </c>
      <c r="E222" s="27">
        <f>Mannschaften!D173</f>
        <v>0</v>
      </c>
      <c r="F222" s="28" t="e">
        <f t="shared" si="3"/>
        <v>#DIV/0!</v>
      </c>
    </row>
    <row r="223" spans="1:6" ht="12.75">
      <c r="A223" s="25" t="s">
        <v>250</v>
      </c>
      <c r="B223" s="31">
        <f>Mannschaften!B174</f>
        <v>0</v>
      </c>
      <c r="C223" s="26" t="str">
        <f>Mannschaften!$B$151</f>
        <v>OHC Bernstadt</v>
      </c>
      <c r="D223" s="43">
        <f>Mannschaften!E174</f>
        <v>0</v>
      </c>
      <c r="E223" s="27">
        <f>Mannschaften!D174</f>
        <v>0</v>
      </c>
      <c r="F223" s="28" t="e">
        <f t="shared" si="3"/>
        <v>#DIV/0!</v>
      </c>
    </row>
    <row r="224" spans="1:6" ht="12.75">
      <c r="A224" s="25" t="s">
        <v>251</v>
      </c>
      <c r="B224" s="31">
        <f>Mannschaften!B175</f>
        <v>0</v>
      </c>
      <c r="C224" s="26" t="str">
        <f>Mannschaften!$B$151</f>
        <v>OHC Bernstadt</v>
      </c>
      <c r="D224" s="43">
        <f>Mannschaften!E175</f>
        <v>0</v>
      </c>
      <c r="E224" s="27">
        <f>Mannschaften!D175</f>
        <v>0</v>
      </c>
      <c r="F224" s="28" t="e">
        <f t="shared" si="3"/>
        <v>#DIV/0!</v>
      </c>
    </row>
    <row r="225" spans="1:6" ht="12.75">
      <c r="A225" s="25" t="s">
        <v>252</v>
      </c>
      <c r="B225" s="31">
        <f>Mannschaften!B176</f>
        <v>0</v>
      </c>
      <c r="C225" s="26" t="str">
        <f>Mannschaften!$B$151</f>
        <v>OHC Bernstadt</v>
      </c>
      <c r="D225" s="43">
        <f>Mannschaften!E176</f>
        <v>0</v>
      </c>
      <c r="E225" s="27">
        <f>Mannschaften!D176</f>
        <v>0</v>
      </c>
      <c r="F225" s="28" t="e">
        <f t="shared" si="3"/>
        <v>#DIV/0!</v>
      </c>
    </row>
    <row r="226" spans="1:6" ht="12.75">
      <c r="A226" s="25" t="s">
        <v>253</v>
      </c>
      <c r="B226" s="31">
        <f>Mannschaften!B177</f>
        <v>0</v>
      </c>
      <c r="C226" s="26" t="str">
        <f>Mannschaften!$B$151</f>
        <v>OHC Bernstadt</v>
      </c>
      <c r="D226" s="43">
        <f>Mannschaften!E177</f>
        <v>0</v>
      </c>
      <c r="E226" s="27">
        <f>Mannschaften!D177</f>
        <v>0</v>
      </c>
      <c r="F226" s="28" t="e">
        <f t="shared" si="3"/>
        <v>#DIV/0!</v>
      </c>
    </row>
    <row r="227" spans="1:6" ht="12.75">
      <c r="A227" s="25" t="s">
        <v>254</v>
      </c>
      <c r="B227" s="31">
        <f>Mannschaften!B178</f>
        <v>0</v>
      </c>
      <c r="C227" s="26" t="str">
        <f>Mannschaften!$B$151</f>
        <v>OHC Bernstadt</v>
      </c>
      <c r="D227" s="43">
        <f>Mannschaften!E178</f>
        <v>0</v>
      </c>
      <c r="E227" s="27">
        <f>Mannschaften!D178</f>
        <v>0</v>
      </c>
      <c r="F227" s="28" t="e">
        <f t="shared" si="3"/>
        <v>#DIV/0!</v>
      </c>
    </row>
    <row r="228" spans="1:6" ht="12.75">
      <c r="A228" s="25" t="s">
        <v>255</v>
      </c>
      <c r="B228" s="31">
        <f>Mannschaften!B179</f>
        <v>0</v>
      </c>
      <c r="C228" s="26" t="str">
        <f>Mannschaften!$B$151</f>
        <v>OHC Bernstadt</v>
      </c>
      <c r="D228" s="43">
        <f>Mannschaften!E179</f>
        <v>0</v>
      </c>
      <c r="E228" s="27">
        <f>Mannschaften!D179</f>
        <v>0</v>
      </c>
      <c r="F228" s="28" t="e">
        <f t="shared" si="3"/>
        <v>#DIV/0!</v>
      </c>
    </row>
    <row r="229" spans="1:6" ht="12.75">
      <c r="A229" s="25" t="s">
        <v>256</v>
      </c>
      <c r="B229" s="31">
        <f>Mannschaften!B180</f>
        <v>0</v>
      </c>
      <c r="C229" s="26" t="str">
        <f>Mannschaften!$B$151</f>
        <v>OHC Bernstadt</v>
      </c>
      <c r="D229" s="43">
        <f>Mannschaften!E180</f>
        <v>0</v>
      </c>
      <c r="E229" s="27">
        <f>Mannschaften!D180</f>
        <v>0</v>
      </c>
      <c r="F229" s="28" t="e">
        <f t="shared" si="3"/>
        <v>#DIV/0!</v>
      </c>
    </row>
    <row r="230" spans="1:6" ht="12.75">
      <c r="A230" s="25" t="s">
        <v>257</v>
      </c>
      <c r="B230" s="31" t="str">
        <f>Mannschaften!B190</f>
        <v>Brendel, Kristin</v>
      </c>
      <c r="C230" s="26" t="str">
        <f>Mannschaften!$B$181</f>
        <v>SV RW Bad Muskau</v>
      </c>
      <c r="D230" s="43">
        <f>Mannschaften!E190</f>
        <v>8</v>
      </c>
      <c r="E230" s="27">
        <f>Mannschaften!D190</f>
        <v>2</v>
      </c>
      <c r="F230" s="28">
        <f t="shared" si="3"/>
        <v>4</v>
      </c>
    </row>
    <row r="231" spans="1:6" ht="12.75">
      <c r="A231" s="25" t="s">
        <v>258</v>
      </c>
      <c r="B231" s="31" t="str">
        <f>Mannschaften!B194</f>
        <v>Heisch, Pia</v>
      </c>
      <c r="C231" s="26" t="str">
        <f>Mannschaften!$B$181</f>
        <v>SV RW Bad Muskau</v>
      </c>
      <c r="D231" s="43">
        <f>Mannschaften!E194</f>
        <v>1</v>
      </c>
      <c r="E231" s="27">
        <f>Mannschaften!D194</f>
        <v>5</v>
      </c>
      <c r="F231" s="28">
        <f t="shared" si="3"/>
        <v>0.2</v>
      </c>
    </row>
    <row r="232" spans="1:6" ht="12.75">
      <c r="A232" s="25" t="s">
        <v>259</v>
      </c>
      <c r="B232" s="31" t="str">
        <f>Mannschaften!B196</f>
        <v>Kellberg, Kerstin</v>
      </c>
      <c r="C232" s="26" t="str">
        <f>Mannschaften!$B$181</f>
        <v>SV RW Bad Muskau</v>
      </c>
      <c r="D232" s="43">
        <f>Mannschaften!E196</f>
        <v>4</v>
      </c>
      <c r="E232" s="27">
        <f>Mannschaften!D196</f>
        <v>3</v>
      </c>
      <c r="F232" s="28">
        <f t="shared" si="3"/>
        <v>1.3333333333333333</v>
      </c>
    </row>
    <row r="233" spans="1:6" ht="12.75">
      <c r="A233" s="25" t="s">
        <v>260</v>
      </c>
      <c r="B233" s="31" t="str">
        <f>Mannschaften!B191</f>
        <v>Zeißler, Anne</v>
      </c>
      <c r="C233" s="26" t="str">
        <f>Mannschaften!$B$181</f>
        <v>SV RW Bad Muskau</v>
      </c>
      <c r="D233" s="43">
        <f>Mannschaften!E191</f>
        <v>13</v>
      </c>
      <c r="E233" s="27">
        <f>Mannschaften!D191</f>
        <v>4</v>
      </c>
      <c r="F233" s="28">
        <f t="shared" si="3"/>
        <v>3.25</v>
      </c>
    </row>
    <row r="234" spans="1:6" ht="12.75">
      <c r="A234" s="25" t="s">
        <v>261</v>
      </c>
      <c r="B234" s="31" t="str">
        <f>Mannschaften!B193</f>
        <v>Mücke, Linda</v>
      </c>
      <c r="C234" s="26" t="str">
        <f>Mannschaften!$B$181</f>
        <v>SV RW Bad Muskau</v>
      </c>
      <c r="D234" s="43">
        <f>Mannschaften!E193</f>
        <v>1</v>
      </c>
      <c r="E234" s="27">
        <f>Mannschaften!D193</f>
        <v>5</v>
      </c>
      <c r="F234" s="28">
        <f t="shared" si="3"/>
        <v>0.2</v>
      </c>
    </row>
    <row r="235" spans="1:6" ht="12.75">
      <c r="A235" s="25" t="s">
        <v>262</v>
      </c>
      <c r="B235" s="31" t="str">
        <f>Mannschaften!B188</f>
        <v>Nadebor, Manja</v>
      </c>
      <c r="C235" s="26" t="str">
        <f>Mannschaften!$B$181</f>
        <v>SV RW Bad Muskau</v>
      </c>
      <c r="D235" s="43">
        <f>Mannschaften!E188</f>
        <v>23</v>
      </c>
      <c r="E235" s="27">
        <f>Mannschaften!D188</f>
        <v>6</v>
      </c>
      <c r="F235" s="28">
        <f t="shared" si="3"/>
        <v>3.8333333333333335</v>
      </c>
    </row>
    <row r="236" spans="1:6" ht="12.75">
      <c r="A236" s="25" t="s">
        <v>263</v>
      </c>
      <c r="B236" s="31" t="str">
        <f>Mannschaften!B192</f>
        <v>Pötschke, Nadine</v>
      </c>
      <c r="C236" s="26" t="str">
        <f>Mannschaften!$B$181</f>
        <v>SV RW Bad Muskau</v>
      </c>
      <c r="D236" s="43">
        <f>Mannschaften!E192</f>
        <v>5</v>
      </c>
      <c r="E236" s="27">
        <f>Mannschaften!D192</f>
        <v>6</v>
      </c>
      <c r="F236" s="28">
        <f t="shared" si="3"/>
        <v>0.8333333333333334</v>
      </c>
    </row>
    <row r="237" spans="1:6" ht="12.75">
      <c r="A237" s="25" t="s">
        <v>264</v>
      </c>
      <c r="B237" s="31" t="str">
        <f>Mannschaften!B187</f>
        <v>Hubatsch, Jessica</v>
      </c>
      <c r="C237" s="26" t="str">
        <f>Mannschaften!$B$181</f>
        <v>SV RW Bad Muskau</v>
      </c>
      <c r="D237" s="43">
        <f>Mannschaften!E187</f>
        <v>0</v>
      </c>
      <c r="E237" s="27">
        <f>Mannschaften!D187</f>
        <v>6</v>
      </c>
      <c r="F237" s="28">
        <f t="shared" si="3"/>
        <v>0</v>
      </c>
    </row>
    <row r="238" spans="1:6" ht="12.75">
      <c r="A238" s="25" t="s">
        <v>265</v>
      </c>
      <c r="B238" s="31" t="str">
        <f>Mannschaften!B189</f>
        <v>Schmidt, Emely</v>
      </c>
      <c r="C238" s="26" t="str">
        <f>Mannschaften!$B$181</f>
        <v>SV RW Bad Muskau</v>
      </c>
      <c r="D238" s="43">
        <f>Mannschaften!E189</f>
        <v>14</v>
      </c>
      <c r="E238" s="27">
        <f>Mannschaften!D189</f>
        <v>6</v>
      </c>
      <c r="F238" s="28">
        <f t="shared" si="3"/>
        <v>2.3333333333333335</v>
      </c>
    </row>
    <row r="239" spans="1:6" ht="12.75">
      <c r="A239" s="25" t="s">
        <v>266</v>
      </c>
      <c r="B239" s="31" t="str">
        <f>Mannschaften!B197</f>
        <v>Pohl, Mary</v>
      </c>
      <c r="C239" s="26" t="str">
        <f>Mannschaften!$B$181</f>
        <v>SV RW Bad Muskau</v>
      </c>
      <c r="D239" s="43">
        <f>Mannschaften!E197</f>
        <v>10</v>
      </c>
      <c r="E239" s="27">
        <f>Mannschaften!D197</f>
        <v>5</v>
      </c>
      <c r="F239" s="28">
        <f t="shared" si="3"/>
        <v>2</v>
      </c>
    </row>
    <row r="240" spans="1:6" ht="12.75">
      <c r="A240" s="25" t="s">
        <v>267</v>
      </c>
      <c r="B240" s="31" t="str">
        <f>Mannschaften!B195</f>
        <v>Mlinzk, Susann</v>
      </c>
      <c r="C240" s="26" t="str">
        <f>Mannschaften!$B$181</f>
        <v>SV RW Bad Muskau</v>
      </c>
      <c r="D240" s="43">
        <f>Mannschaften!E195</f>
        <v>12</v>
      </c>
      <c r="E240" s="27">
        <f>Mannschaften!D195</f>
        <v>3</v>
      </c>
      <c r="F240" s="28">
        <f t="shared" si="3"/>
        <v>4</v>
      </c>
    </row>
    <row r="241" spans="1:6" ht="12.75">
      <c r="A241" s="25" t="s">
        <v>268</v>
      </c>
      <c r="B241" s="31" t="str">
        <f>Mannschaften!B198</f>
        <v>Kleint, Isabel</v>
      </c>
      <c r="C241" s="26" t="str">
        <f>Mannschaften!$B$181</f>
        <v>SV RW Bad Muskau</v>
      </c>
      <c r="D241" s="43">
        <f>Mannschaften!E198</f>
        <v>2</v>
      </c>
      <c r="E241" s="27">
        <f>Mannschaften!D198</f>
        <v>5</v>
      </c>
      <c r="F241" s="28">
        <f t="shared" si="3"/>
        <v>0.4</v>
      </c>
    </row>
    <row r="242" spans="1:6" ht="12.75">
      <c r="A242" s="25" t="s">
        <v>269</v>
      </c>
      <c r="B242" s="31" t="str">
        <f>Mannschaften!B199</f>
        <v>Fabian, Laura</v>
      </c>
      <c r="C242" s="26" t="str">
        <f>Mannschaften!$B$181</f>
        <v>SV RW Bad Muskau</v>
      </c>
      <c r="D242" s="43">
        <f>Mannschaften!E199</f>
        <v>0</v>
      </c>
      <c r="E242" s="27">
        <f>Mannschaften!D199</f>
        <v>3</v>
      </c>
      <c r="F242" s="28">
        <f t="shared" si="3"/>
        <v>0</v>
      </c>
    </row>
    <row r="243" spans="1:6" ht="12.75">
      <c r="A243" s="25" t="s">
        <v>270</v>
      </c>
      <c r="B243" s="31" t="str">
        <f>Mannschaften!B186</f>
        <v>Winkler, Anja</v>
      </c>
      <c r="C243" s="26" t="str">
        <f>Mannschaften!$B$181</f>
        <v>SV RW Bad Muskau</v>
      </c>
      <c r="D243" s="43">
        <f>Mannschaften!E186</f>
        <v>0</v>
      </c>
      <c r="E243" s="27">
        <f>Mannschaften!D186</f>
        <v>5</v>
      </c>
      <c r="F243" s="28">
        <f t="shared" si="3"/>
        <v>0</v>
      </c>
    </row>
    <row r="244" spans="1:6" ht="12.75">
      <c r="A244" s="25" t="s">
        <v>271</v>
      </c>
      <c r="B244" s="31" t="str">
        <f>Mannschaften!B200</f>
        <v>Ludwig, Evelyn</v>
      </c>
      <c r="C244" s="26" t="str">
        <f>Mannschaften!$B$181</f>
        <v>SV RW Bad Muskau</v>
      </c>
      <c r="D244" s="43">
        <f>Mannschaften!E200</f>
        <v>2</v>
      </c>
      <c r="E244" s="27">
        <f>Mannschaften!D200</f>
        <v>2</v>
      </c>
      <c r="F244" s="28">
        <f t="shared" si="3"/>
        <v>1</v>
      </c>
    </row>
    <row r="245" spans="1:6" ht="12.75">
      <c r="A245" s="25" t="s">
        <v>272</v>
      </c>
      <c r="B245" s="31">
        <f>Mannschaften!B201</f>
        <v>0</v>
      </c>
      <c r="C245" s="26" t="str">
        <f>Mannschaften!$B$181</f>
        <v>SV RW Bad Muskau</v>
      </c>
      <c r="D245" s="43">
        <f>Mannschaften!E201</f>
        <v>0</v>
      </c>
      <c r="E245" s="27">
        <f>Mannschaften!D201</f>
        <v>0</v>
      </c>
      <c r="F245" s="28" t="e">
        <f t="shared" si="3"/>
        <v>#DIV/0!</v>
      </c>
    </row>
    <row r="246" spans="1:6" ht="12.75">
      <c r="A246" s="25" t="s">
        <v>273</v>
      </c>
      <c r="B246" s="31">
        <f>Mannschaften!B202</f>
        <v>0</v>
      </c>
      <c r="C246" s="26" t="str">
        <f>Mannschaften!$B$181</f>
        <v>SV RW Bad Muskau</v>
      </c>
      <c r="D246" s="43">
        <f>Mannschaften!E202</f>
        <v>0</v>
      </c>
      <c r="E246" s="27">
        <f>Mannschaften!D202</f>
        <v>0</v>
      </c>
      <c r="F246" s="28" t="e">
        <f t="shared" si="3"/>
        <v>#DIV/0!</v>
      </c>
    </row>
    <row r="247" spans="1:6" ht="12.75">
      <c r="A247" s="25" t="s">
        <v>274</v>
      </c>
      <c r="B247" s="31">
        <f>Mannschaften!B203</f>
        <v>0</v>
      </c>
      <c r="C247" s="26" t="str">
        <f>Mannschaften!$B$181</f>
        <v>SV RW Bad Muskau</v>
      </c>
      <c r="D247" s="43">
        <f>Mannschaften!E203</f>
        <v>0</v>
      </c>
      <c r="E247" s="27">
        <f>Mannschaften!D203</f>
        <v>0</v>
      </c>
      <c r="F247" s="28" t="e">
        <f t="shared" si="3"/>
        <v>#DIV/0!</v>
      </c>
    </row>
    <row r="248" spans="1:6" ht="12.75">
      <c r="A248" s="25" t="s">
        <v>275</v>
      </c>
      <c r="B248" s="31">
        <f>Mannschaften!B204</f>
        <v>0</v>
      </c>
      <c r="C248" s="26" t="str">
        <f>Mannschaften!$B$181</f>
        <v>SV RW Bad Muskau</v>
      </c>
      <c r="D248" s="43">
        <f>Mannschaften!E204</f>
        <v>0</v>
      </c>
      <c r="E248" s="27">
        <f>Mannschaften!D204</f>
        <v>0</v>
      </c>
      <c r="F248" s="28" t="e">
        <f t="shared" si="3"/>
        <v>#DIV/0!</v>
      </c>
    </row>
    <row r="249" spans="1:6" ht="12.75">
      <c r="A249" s="25" t="s">
        <v>276</v>
      </c>
      <c r="B249" s="31">
        <f>Mannschaften!B205</f>
        <v>0</v>
      </c>
      <c r="C249" s="26" t="str">
        <f>Mannschaften!$B$181</f>
        <v>SV RW Bad Muskau</v>
      </c>
      <c r="D249" s="43">
        <f>Mannschaften!E205</f>
        <v>0</v>
      </c>
      <c r="E249" s="27">
        <f>Mannschaften!D205</f>
        <v>0</v>
      </c>
      <c r="F249" s="28" t="e">
        <f t="shared" si="3"/>
        <v>#DIV/0!</v>
      </c>
    </row>
    <row r="250" spans="1:6" ht="12.75">
      <c r="A250" s="25" t="s">
        <v>277</v>
      </c>
      <c r="B250" s="31">
        <f>Mannschaften!B206</f>
        <v>0</v>
      </c>
      <c r="C250" s="26" t="str">
        <f>Mannschaften!$B$181</f>
        <v>SV RW Bad Muskau</v>
      </c>
      <c r="D250" s="43">
        <f>Mannschaften!E206</f>
        <v>0</v>
      </c>
      <c r="E250" s="27">
        <f>Mannschaften!D206</f>
        <v>0</v>
      </c>
      <c r="F250" s="28" t="e">
        <f t="shared" si="3"/>
        <v>#DIV/0!</v>
      </c>
    </row>
    <row r="251" spans="1:6" ht="12.75">
      <c r="A251" s="25" t="s">
        <v>278</v>
      </c>
      <c r="B251" s="31">
        <f>Mannschaften!B207</f>
        <v>0</v>
      </c>
      <c r="C251" s="26" t="str">
        <f>Mannschaften!$B$181</f>
        <v>SV RW Bad Muskau</v>
      </c>
      <c r="D251" s="43">
        <f>Mannschaften!E207</f>
        <v>0</v>
      </c>
      <c r="E251" s="27">
        <f>Mannschaften!D207</f>
        <v>0</v>
      </c>
      <c r="F251" s="28" t="e">
        <f t="shared" si="3"/>
        <v>#DIV/0!</v>
      </c>
    </row>
    <row r="252" spans="1:6" ht="12.75">
      <c r="A252" s="25" t="s">
        <v>279</v>
      </c>
      <c r="B252" s="31">
        <f>Mannschaften!B208</f>
        <v>0</v>
      </c>
      <c r="C252" s="26" t="str">
        <f>Mannschaften!$B$181</f>
        <v>SV RW Bad Muskau</v>
      </c>
      <c r="D252" s="43">
        <f>Mannschaften!E208</f>
        <v>0</v>
      </c>
      <c r="E252" s="27">
        <f>Mannschaften!D208</f>
        <v>0</v>
      </c>
      <c r="F252" s="28" t="e">
        <f t="shared" si="3"/>
        <v>#DIV/0!</v>
      </c>
    </row>
    <row r="253" spans="1:6" ht="12.75">
      <c r="A253" s="25" t="s">
        <v>280</v>
      </c>
      <c r="B253" s="31">
        <f>Mannschaften!B209</f>
        <v>0</v>
      </c>
      <c r="C253" s="26" t="str">
        <f>Mannschaften!$B$181</f>
        <v>SV RW Bad Muskau</v>
      </c>
      <c r="D253" s="43">
        <f>Mannschaften!E209</f>
        <v>0</v>
      </c>
      <c r="E253" s="27">
        <f>Mannschaften!D209</f>
        <v>0</v>
      </c>
      <c r="F253" s="28" t="e">
        <f t="shared" si="3"/>
        <v>#DIV/0!</v>
      </c>
    </row>
    <row r="254" spans="1:6" ht="12.75">
      <c r="A254" s="25" t="s">
        <v>281</v>
      </c>
      <c r="B254" s="31">
        <f>Mannschaften!B210</f>
        <v>0</v>
      </c>
      <c r="C254" s="26" t="str">
        <f>Mannschaften!$B$181</f>
        <v>SV RW Bad Muskau</v>
      </c>
      <c r="D254" s="43">
        <f>Mannschaften!E210</f>
        <v>0</v>
      </c>
      <c r="E254" s="27">
        <f>Mannschaften!D210</f>
        <v>0</v>
      </c>
      <c r="F254" s="28" t="e">
        <f t="shared" si="3"/>
        <v>#DIV/0!</v>
      </c>
    </row>
    <row r="255" spans="1:6" ht="12.75">
      <c r="A255" s="25" t="s">
        <v>282</v>
      </c>
      <c r="B255" s="31" t="str">
        <f>Mannschaften!B218</f>
        <v>Moschke. Mandy</v>
      </c>
      <c r="C255" s="26" t="str">
        <f>Mannschaften!$B$211</f>
        <v>SG Oberlichtenau</v>
      </c>
      <c r="D255" s="43">
        <f>Mannschaften!E218</f>
        <v>15</v>
      </c>
      <c r="E255" s="27">
        <f>Mannschaften!D218</f>
        <v>5</v>
      </c>
      <c r="F255" s="28">
        <f t="shared" si="3"/>
        <v>3</v>
      </c>
    </row>
    <row r="256" spans="1:6" ht="12.75">
      <c r="A256" s="25" t="s">
        <v>283</v>
      </c>
      <c r="B256" s="31" t="str">
        <f>Mannschaften!B217</f>
        <v>Guhr, Anika</v>
      </c>
      <c r="C256" s="26" t="str">
        <f>Mannschaften!$B$211</f>
        <v>SG Oberlichtenau</v>
      </c>
      <c r="D256" s="43">
        <f>Mannschaften!E217</f>
        <v>10</v>
      </c>
      <c r="E256" s="27">
        <f>Mannschaften!D217</f>
        <v>4</v>
      </c>
      <c r="F256" s="28">
        <f t="shared" si="3"/>
        <v>2.5</v>
      </c>
    </row>
    <row r="257" spans="1:6" ht="12.75">
      <c r="A257" s="25" t="s">
        <v>284</v>
      </c>
      <c r="B257" s="31" t="str">
        <f>Mannschaften!B219</f>
        <v>Klingebiel, Anne</v>
      </c>
      <c r="C257" s="26" t="str">
        <f>Mannschaften!$B$211</f>
        <v>SG Oberlichtenau</v>
      </c>
      <c r="D257" s="43">
        <f>Mannschaften!E219</f>
        <v>1</v>
      </c>
      <c r="E257" s="27">
        <f>Mannschaften!D219</f>
        <v>5</v>
      </c>
      <c r="F257" s="28">
        <f t="shared" si="3"/>
        <v>0.2</v>
      </c>
    </row>
    <row r="258" spans="1:6" ht="12.75">
      <c r="A258" s="25" t="s">
        <v>285</v>
      </c>
      <c r="B258" s="31" t="str">
        <f>Mannschaften!B220</f>
        <v>Großmann, Anne</v>
      </c>
      <c r="C258" s="26" t="str">
        <f>Mannschaften!$B$211</f>
        <v>SG Oberlichtenau</v>
      </c>
      <c r="D258" s="43">
        <f>Mannschaften!E220</f>
        <v>3</v>
      </c>
      <c r="E258" s="27">
        <f>Mannschaften!D220</f>
        <v>4</v>
      </c>
      <c r="F258" s="28">
        <f t="shared" si="3"/>
        <v>0.75</v>
      </c>
    </row>
    <row r="259" spans="1:6" ht="12.75">
      <c r="A259" s="25" t="s">
        <v>286</v>
      </c>
      <c r="B259" s="31" t="str">
        <f>Mannschaften!B224</f>
        <v>Lottermann, Antje</v>
      </c>
      <c r="C259" s="26" t="str">
        <f>Mannschaften!$B$211</f>
        <v>SG Oberlichtenau</v>
      </c>
      <c r="D259" s="43">
        <f>Mannschaften!E224</f>
        <v>0</v>
      </c>
      <c r="E259" s="27">
        <f>Mannschaften!D224</f>
        <v>4</v>
      </c>
      <c r="F259" s="28">
        <f t="shared" si="3"/>
        <v>0</v>
      </c>
    </row>
    <row r="260" spans="1:6" ht="12.75">
      <c r="A260" s="25" t="s">
        <v>287</v>
      </c>
      <c r="B260" s="31" t="str">
        <f>Mannschaften!B222</f>
        <v>Träber, Nadine</v>
      </c>
      <c r="C260" s="26" t="str">
        <f>Mannschaften!$B$211</f>
        <v>SG Oberlichtenau</v>
      </c>
      <c r="D260" s="43">
        <f>Mannschaften!E222</f>
        <v>20</v>
      </c>
      <c r="E260" s="27">
        <f>Mannschaften!D222</f>
        <v>5</v>
      </c>
      <c r="F260" s="28">
        <f t="shared" si="3"/>
        <v>4</v>
      </c>
    </row>
    <row r="261" spans="1:6" ht="12.75">
      <c r="A261" s="25" t="s">
        <v>288</v>
      </c>
      <c r="B261" s="31" t="str">
        <f>Mannschaften!B221</f>
        <v>Zschiedrich, Tina</v>
      </c>
      <c r="C261" s="26" t="str">
        <f>Mannschaften!$B$211</f>
        <v>SG Oberlichtenau</v>
      </c>
      <c r="D261" s="43">
        <f>Mannschaften!E221</f>
        <v>10</v>
      </c>
      <c r="E261" s="27">
        <f>Mannschaften!D221</f>
        <v>5</v>
      </c>
      <c r="F261" s="28">
        <f aca="true" t="shared" si="4" ref="F261:F304">D261/E261</f>
        <v>2</v>
      </c>
    </row>
    <row r="262" spans="1:6" ht="12.75">
      <c r="A262" s="25" t="s">
        <v>289</v>
      </c>
      <c r="B262" s="31" t="str">
        <f>Mannschaften!B223</f>
        <v>Röntzsch, Christiane</v>
      </c>
      <c r="C262" s="26" t="str">
        <f>Mannschaften!$B$211</f>
        <v>SG Oberlichtenau</v>
      </c>
      <c r="D262" s="43">
        <f>Mannschaften!E223</f>
        <v>7</v>
      </c>
      <c r="E262" s="27">
        <f>Mannschaften!D223</f>
        <v>4</v>
      </c>
      <c r="F262" s="28">
        <f t="shared" si="4"/>
        <v>1.75</v>
      </c>
    </row>
    <row r="263" spans="1:6" ht="12.75">
      <c r="A263" s="25" t="s">
        <v>290</v>
      </c>
      <c r="B263" s="31" t="str">
        <f>Mannschaften!B226</f>
        <v>Starke, Janine</v>
      </c>
      <c r="C263" s="26" t="str">
        <f>Mannschaften!$B$211</f>
        <v>SG Oberlichtenau</v>
      </c>
      <c r="D263" s="43">
        <f>Mannschaften!E226</f>
        <v>0</v>
      </c>
      <c r="E263" s="27">
        <f>Mannschaften!D226</f>
        <v>1</v>
      </c>
      <c r="F263" s="28">
        <f t="shared" si="4"/>
        <v>0</v>
      </c>
    </row>
    <row r="264" spans="1:6" ht="12.75">
      <c r="A264" s="25" t="s">
        <v>291</v>
      </c>
      <c r="B264" s="31" t="str">
        <f>Mannschaften!B228</f>
        <v>Noack, Franziska</v>
      </c>
      <c r="C264" s="26" t="str">
        <f>Mannschaften!$B$211</f>
        <v>SG Oberlichtenau</v>
      </c>
      <c r="D264" s="43">
        <f>Mannschaften!E228</f>
        <v>34</v>
      </c>
      <c r="E264" s="27">
        <f>Mannschaften!D228</f>
        <v>5</v>
      </c>
      <c r="F264" s="28">
        <f t="shared" si="4"/>
        <v>6.8</v>
      </c>
    </row>
    <row r="265" spans="1:6" ht="12.75">
      <c r="A265" s="25" t="s">
        <v>292</v>
      </c>
      <c r="B265" s="31" t="str">
        <f>Mannschaften!B229</f>
        <v>Freudenberg, Leona</v>
      </c>
      <c r="C265" s="26" t="str">
        <f>Mannschaften!$B$211</f>
        <v>SG Oberlichtenau</v>
      </c>
      <c r="D265" s="43">
        <f>Mannschaften!E229</f>
        <v>2</v>
      </c>
      <c r="E265" s="27">
        <f>Mannschaften!D229</f>
        <v>2</v>
      </c>
      <c r="F265" s="28">
        <f t="shared" si="4"/>
        <v>1</v>
      </c>
    </row>
    <row r="266" spans="1:6" ht="12.75">
      <c r="A266" s="25" t="s">
        <v>293</v>
      </c>
      <c r="B266" s="31" t="str">
        <f>Mannschaften!B230</f>
        <v>Paditz, Nadine</v>
      </c>
      <c r="C266" s="26" t="str">
        <f>Mannschaften!$B$211</f>
        <v>SG Oberlichtenau</v>
      </c>
      <c r="D266" s="43">
        <f>Mannschaften!E230</f>
        <v>16</v>
      </c>
      <c r="E266" s="27">
        <f>Mannschaften!D230</f>
        <v>3</v>
      </c>
      <c r="F266" s="28">
        <f t="shared" si="4"/>
        <v>5.333333333333333</v>
      </c>
    </row>
    <row r="267" spans="1:6" ht="12.75">
      <c r="A267" s="25" t="s">
        <v>294</v>
      </c>
      <c r="B267" s="31" t="str">
        <f>Mannschaften!B227</f>
        <v>Richter, Elisabeth</v>
      </c>
      <c r="C267" s="26" t="str">
        <f>Mannschaften!$B$211</f>
        <v>SG Oberlichtenau</v>
      </c>
      <c r="D267" s="43">
        <f>Mannschaften!E227</f>
        <v>0</v>
      </c>
      <c r="E267" s="27">
        <f>Mannschaften!D227</f>
        <v>5</v>
      </c>
      <c r="F267" s="28">
        <f t="shared" si="4"/>
        <v>0</v>
      </c>
    </row>
    <row r="268" spans="1:6" ht="12.75">
      <c r="A268" s="25" t="s">
        <v>295</v>
      </c>
      <c r="B268" s="31" t="str">
        <f>Mannschaften!B225</f>
        <v>Mittag, Nicole</v>
      </c>
      <c r="C268" s="26" t="str">
        <f>Mannschaften!$B$211</f>
        <v>SG Oberlichtenau</v>
      </c>
      <c r="D268" s="43">
        <f>Mannschaften!E225</f>
        <v>17</v>
      </c>
      <c r="E268" s="27">
        <f>Mannschaften!D225</f>
        <v>5</v>
      </c>
      <c r="F268" s="28">
        <f t="shared" si="4"/>
        <v>3.4</v>
      </c>
    </row>
    <row r="269" spans="1:6" ht="12.75">
      <c r="A269" s="25" t="s">
        <v>296</v>
      </c>
      <c r="B269" s="31" t="str">
        <f>Mannschaften!B216</f>
        <v>Mücklich, Bianca</v>
      </c>
      <c r="C269" s="26" t="str">
        <f>Mannschaften!$B$211</f>
        <v>SG Oberlichtenau</v>
      </c>
      <c r="D269" s="43">
        <f>Mannschaften!E216</f>
        <v>0</v>
      </c>
      <c r="E269" s="27">
        <f>Mannschaften!D216</f>
        <v>3</v>
      </c>
      <c r="F269" s="28">
        <f t="shared" si="4"/>
        <v>0</v>
      </c>
    </row>
    <row r="270" spans="1:6" ht="12.75">
      <c r="A270" s="25" t="s">
        <v>297</v>
      </c>
      <c r="B270" s="31" t="str">
        <f>Mannschaften!B231</f>
        <v>Hallmann, Sandy</v>
      </c>
      <c r="C270" s="26" t="str">
        <f>Mannschaften!$B$211</f>
        <v>SG Oberlichtenau</v>
      </c>
      <c r="D270" s="43">
        <f>Mannschaften!E231</f>
        <v>0</v>
      </c>
      <c r="E270" s="27">
        <f>Mannschaften!D231</f>
        <v>2</v>
      </c>
      <c r="F270" s="28">
        <f t="shared" si="4"/>
        <v>0</v>
      </c>
    </row>
    <row r="271" spans="1:6" ht="12.75">
      <c r="A271" s="25" t="s">
        <v>298</v>
      </c>
      <c r="B271" s="31" t="str">
        <f>Mannschaften!B232</f>
        <v>Kühnel, Jeniffer</v>
      </c>
      <c r="C271" s="26" t="str">
        <f>Mannschaften!$B$211</f>
        <v>SG Oberlichtenau</v>
      </c>
      <c r="D271" s="43">
        <f>Mannschaften!E232</f>
        <v>0</v>
      </c>
      <c r="E271" s="27">
        <f>Mannschaften!D232</f>
        <v>1</v>
      </c>
      <c r="F271" s="28">
        <f t="shared" si="4"/>
        <v>0</v>
      </c>
    </row>
    <row r="272" spans="1:6" ht="12.75">
      <c r="A272" s="25" t="s">
        <v>299</v>
      </c>
      <c r="B272" s="31">
        <f>Mannschaften!B233</f>
        <v>0</v>
      </c>
      <c r="C272" s="26" t="str">
        <f>Mannschaften!$B$211</f>
        <v>SG Oberlichtenau</v>
      </c>
      <c r="D272" s="43">
        <f>Mannschaften!E233</f>
        <v>0</v>
      </c>
      <c r="E272" s="27">
        <f>Mannschaften!D233</f>
        <v>0</v>
      </c>
      <c r="F272" s="28" t="e">
        <f t="shared" si="4"/>
        <v>#DIV/0!</v>
      </c>
    </row>
    <row r="273" spans="1:6" ht="12.75">
      <c r="A273" s="25" t="s">
        <v>300</v>
      </c>
      <c r="B273" s="31">
        <f>Mannschaften!B234</f>
        <v>0</v>
      </c>
      <c r="C273" s="26" t="str">
        <f>Mannschaften!$B$211</f>
        <v>SG Oberlichtenau</v>
      </c>
      <c r="D273" s="43">
        <f>Mannschaften!E234</f>
        <v>0</v>
      </c>
      <c r="E273" s="27">
        <f>Mannschaften!D234</f>
        <v>0</v>
      </c>
      <c r="F273" s="28" t="e">
        <f t="shared" si="4"/>
        <v>#DIV/0!</v>
      </c>
    </row>
    <row r="274" spans="1:6" ht="12.75">
      <c r="A274" s="25" t="s">
        <v>301</v>
      </c>
      <c r="B274" s="31">
        <f>Mannschaften!B235</f>
        <v>0</v>
      </c>
      <c r="C274" s="26" t="str">
        <f>Mannschaften!$B$211</f>
        <v>SG Oberlichtenau</v>
      </c>
      <c r="D274" s="43">
        <f>Mannschaften!E235</f>
        <v>0</v>
      </c>
      <c r="E274" s="27">
        <f>Mannschaften!D235</f>
        <v>0</v>
      </c>
      <c r="F274" s="28" t="e">
        <f t="shared" si="4"/>
        <v>#DIV/0!</v>
      </c>
    </row>
    <row r="275" spans="1:6" ht="12.75">
      <c r="A275" s="25" t="s">
        <v>302</v>
      </c>
      <c r="B275" s="31">
        <f>Mannschaften!B236</f>
        <v>0</v>
      </c>
      <c r="C275" s="26" t="str">
        <f>Mannschaften!$B$211</f>
        <v>SG Oberlichtenau</v>
      </c>
      <c r="D275" s="43">
        <f>Mannschaften!E236</f>
        <v>0</v>
      </c>
      <c r="E275" s="27">
        <f>Mannschaften!D236</f>
        <v>0</v>
      </c>
      <c r="F275" s="28" t="e">
        <f t="shared" si="4"/>
        <v>#DIV/0!</v>
      </c>
    </row>
    <row r="276" spans="1:6" ht="12.75">
      <c r="A276" s="25" t="s">
        <v>303</v>
      </c>
      <c r="B276" s="31">
        <f>Mannschaften!B237</f>
        <v>0</v>
      </c>
      <c r="C276" s="26" t="str">
        <f>Mannschaften!$B$211</f>
        <v>SG Oberlichtenau</v>
      </c>
      <c r="D276" s="43">
        <f>Mannschaften!E237</f>
        <v>0</v>
      </c>
      <c r="E276" s="27">
        <f>Mannschaften!D237</f>
        <v>0</v>
      </c>
      <c r="F276" s="28" t="e">
        <f t="shared" si="4"/>
        <v>#DIV/0!</v>
      </c>
    </row>
    <row r="277" spans="1:6" ht="12.75">
      <c r="A277" s="25" t="s">
        <v>304</v>
      </c>
      <c r="B277" s="31">
        <f>Mannschaften!B238</f>
        <v>0</v>
      </c>
      <c r="C277" s="26" t="str">
        <f>Mannschaften!$B$211</f>
        <v>SG Oberlichtenau</v>
      </c>
      <c r="D277" s="43">
        <f>Mannschaften!E238</f>
        <v>0</v>
      </c>
      <c r="E277" s="27">
        <f>Mannschaften!D238</f>
        <v>0</v>
      </c>
      <c r="F277" s="28" t="e">
        <f t="shared" si="4"/>
        <v>#DIV/0!</v>
      </c>
    </row>
    <row r="278" spans="1:6" ht="12.75">
      <c r="A278" s="25" t="s">
        <v>305</v>
      </c>
      <c r="B278" s="31">
        <f>Mannschaften!B239</f>
        <v>0</v>
      </c>
      <c r="C278" s="26" t="str">
        <f>Mannschaften!$B$211</f>
        <v>SG Oberlichtenau</v>
      </c>
      <c r="D278" s="43">
        <f>Mannschaften!E239</f>
        <v>0</v>
      </c>
      <c r="E278" s="27">
        <f>Mannschaften!D239</f>
        <v>0</v>
      </c>
      <c r="F278" s="28" t="e">
        <f t="shared" si="4"/>
        <v>#DIV/0!</v>
      </c>
    </row>
    <row r="279" spans="1:6" ht="12.75">
      <c r="A279" s="25" t="s">
        <v>306</v>
      </c>
      <c r="B279" s="31">
        <f>Mannschaften!B240</f>
        <v>0</v>
      </c>
      <c r="C279" s="26" t="str">
        <f>Mannschaften!$B$211</f>
        <v>SG Oberlichtenau</v>
      </c>
      <c r="D279" s="43">
        <f>Mannschaften!E240</f>
        <v>0</v>
      </c>
      <c r="E279" s="27">
        <f>Mannschaften!D240</f>
        <v>0</v>
      </c>
      <c r="F279" s="28" t="e">
        <f t="shared" si="4"/>
        <v>#DIV/0!</v>
      </c>
    </row>
    <row r="280" spans="1:6" ht="12.75">
      <c r="A280" s="25" t="s">
        <v>307</v>
      </c>
      <c r="B280" s="31" t="str">
        <f>Mannschaften!B252</f>
        <v>Glöß, Anja</v>
      </c>
      <c r="C280" s="26" t="str">
        <f>Mannschaften!$B$241</f>
        <v>HSV 1923 Pulsnitz</v>
      </c>
      <c r="D280" s="43">
        <f>Mannschaften!E252</f>
        <v>0</v>
      </c>
      <c r="E280" s="27">
        <f>Mannschaften!D252</f>
        <v>4</v>
      </c>
      <c r="F280" s="28">
        <f t="shared" si="4"/>
        <v>0</v>
      </c>
    </row>
    <row r="281" spans="1:6" ht="12.75">
      <c r="A281" s="25" t="s">
        <v>308</v>
      </c>
      <c r="B281" s="31" t="str">
        <f>Mannschaften!B255</f>
        <v>König, Michelle</v>
      </c>
      <c r="C281" s="26" t="str">
        <f>Mannschaften!$B$241</f>
        <v>HSV 1923 Pulsnitz</v>
      </c>
      <c r="D281" s="43">
        <f>Mannschaften!E255</f>
        <v>2</v>
      </c>
      <c r="E281" s="27">
        <f>Mannschaften!D255</f>
        <v>4</v>
      </c>
      <c r="F281" s="28">
        <f t="shared" si="4"/>
        <v>0.5</v>
      </c>
    </row>
    <row r="282" spans="1:6" ht="12.75">
      <c r="A282" s="25" t="s">
        <v>309</v>
      </c>
      <c r="B282" s="31" t="str">
        <f>Mannschaften!B247</f>
        <v>Wimmer-Berndt, Katja</v>
      </c>
      <c r="C282" s="26" t="str">
        <f>Mannschaften!$B$241</f>
        <v>HSV 1923 Pulsnitz</v>
      </c>
      <c r="D282" s="43">
        <f>Mannschaften!E247</f>
        <v>9</v>
      </c>
      <c r="E282" s="27">
        <f>Mannschaften!D247</f>
        <v>4</v>
      </c>
      <c r="F282" s="28">
        <f t="shared" si="4"/>
        <v>2.25</v>
      </c>
    </row>
    <row r="283" spans="1:6" ht="12.75">
      <c r="A283" s="25" t="s">
        <v>310</v>
      </c>
      <c r="B283" s="31" t="str">
        <f>Mannschaften!B254</f>
        <v>Weise, Dana</v>
      </c>
      <c r="C283" s="26" t="str">
        <f>Mannschaften!$B$241</f>
        <v>HSV 1923 Pulsnitz</v>
      </c>
      <c r="D283" s="43">
        <f>Mannschaften!E254</f>
        <v>12</v>
      </c>
      <c r="E283" s="27">
        <f>Mannschaften!D254</f>
        <v>4</v>
      </c>
      <c r="F283" s="28">
        <f t="shared" si="4"/>
        <v>3</v>
      </c>
    </row>
    <row r="284" spans="1:6" ht="12.75">
      <c r="A284" s="25" t="s">
        <v>311</v>
      </c>
      <c r="B284" s="31" t="str">
        <f>Mannschaften!B248</f>
        <v>Löschner, Nicole</v>
      </c>
      <c r="C284" s="26" t="str">
        <f>Mannschaften!$B$241</f>
        <v>HSV 1923 Pulsnitz</v>
      </c>
      <c r="D284" s="43">
        <f>Mannschaften!E248</f>
        <v>35</v>
      </c>
      <c r="E284" s="27">
        <f>Mannschaften!D248</f>
        <v>4</v>
      </c>
      <c r="F284" s="28">
        <f t="shared" si="4"/>
        <v>8.75</v>
      </c>
    </row>
    <row r="285" spans="1:6" ht="12.75">
      <c r="A285" s="25" t="s">
        <v>312</v>
      </c>
      <c r="B285" s="31" t="str">
        <f>Mannschaften!B249</f>
        <v>Schmidt, Nadine</v>
      </c>
      <c r="C285" s="26" t="str">
        <f>Mannschaften!$B$241</f>
        <v>HSV 1923 Pulsnitz</v>
      </c>
      <c r="D285" s="43">
        <f>Mannschaften!E249</f>
        <v>0</v>
      </c>
      <c r="E285" s="27">
        <f>Mannschaften!D249</f>
        <v>3</v>
      </c>
      <c r="F285" s="28">
        <f t="shared" si="4"/>
        <v>0</v>
      </c>
    </row>
    <row r="286" spans="1:6" ht="12.75">
      <c r="A286" s="25" t="s">
        <v>313</v>
      </c>
      <c r="B286" s="31" t="str">
        <f>Mannschaften!B256</f>
        <v>Jordan, Karen</v>
      </c>
      <c r="C286" s="26" t="str">
        <f>Mannschaften!$B$241</f>
        <v>HSV 1923 Pulsnitz</v>
      </c>
      <c r="D286" s="43">
        <f>Mannschaften!E256</f>
        <v>1</v>
      </c>
      <c r="E286" s="27">
        <f>Mannschaften!D256</f>
        <v>1</v>
      </c>
      <c r="F286" s="28">
        <f t="shared" si="4"/>
        <v>1</v>
      </c>
    </row>
    <row r="287" spans="1:6" ht="12.75">
      <c r="A287" s="25" t="s">
        <v>314</v>
      </c>
      <c r="B287" s="31" t="str">
        <f>Mannschaften!B257</f>
        <v>Mehlich, Dana</v>
      </c>
      <c r="C287" s="26" t="str">
        <f>Mannschaften!$B$241</f>
        <v>HSV 1923 Pulsnitz</v>
      </c>
      <c r="D287" s="43">
        <f>Mannschaften!E257</f>
        <v>5</v>
      </c>
      <c r="E287" s="27">
        <f>Mannschaften!D257</f>
        <v>3</v>
      </c>
      <c r="F287" s="28">
        <f t="shared" si="4"/>
        <v>1.6666666666666667</v>
      </c>
    </row>
    <row r="288" spans="1:6" ht="12.75">
      <c r="A288" s="25" t="s">
        <v>315</v>
      </c>
      <c r="B288" s="31" t="str">
        <f>Mannschaften!B258</f>
        <v>Haber, Isabelle</v>
      </c>
      <c r="C288" s="26" t="str">
        <f>Mannschaften!$B$241</f>
        <v>HSV 1923 Pulsnitz</v>
      </c>
      <c r="D288" s="43">
        <f>Mannschaften!E258</f>
        <v>1</v>
      </c>
      <c r="E288" s="27">
        <f>Mannschaften!D258</f>
        <v>2</v>
      </c>
      <c r="F288" s="28">
        <f t="shared" si="4"/>
        <v>0.5</v>
      </c>
    </row>
    <row r="289" spans="1:6" ht="12.75">
      <c r="A289" s="25" t="s">
        <v>316</v>
      </c>
      <c r="B289" s="31" t="str">
        <f>Mannschaften!B259</f>
        <v>Schimang, Linda</v>
      </c>
      <c r="C289" s="26" t="str">
        <f>Mannschaften!$B$241</f>
        <v>HSV 1923 Pulsnitz</v>
      </c>
      <c r="D289" s="43">
        <f>Mannschaften!E259</f>
        <v>6</v>
      </c>
      <c r="E289" s="27">
        <f>Mannschaften!D259</f>
        <v>2</v>
      </c>
      <c r="F289" s="28">
        <f t="shared" si="4"/>
        <v>3</v>
      </c>
    </row>
    <row r="290" spans="1:6" ht="12.75">
      <c r="A290" s="25" t="s">
        <v>317</v>
      </c>
      <c r="B290" s="31" t="str">
        <f>Mannschaften!B250</f>
        <v>Gräfe, Maria</v>
      </c>
      <c r="C290" s="26" t="str">
        <f>Mannschaften!$B$241</f>
        <v>HSV 1923 Pulsnitz</v>
      </c>
      <c r="D290" s="43">
        <f>Mannschaften!E250</f>
        <v>5</v>
      </c>
      <c r="E290" s="27">
        <f>Mannschaften!D250</f>
        <v>4</v>
      </c>
      <c r="F290" s="28">
        <f t="shared" si="4"/>
        <v>1.25</v>
      </c>
    </row>
    <row r="291" spans="1:6" ht="12.75">
      <c r="A291" s="25" t="s">
        <v>318</v>
      </c>
      <c r="B291" s="31" t="str">
        <f>Mannschaften!B251</f>
        <v>Brückner, Sabine</v>
      </c>
      <c r="C291" s="26" t="str">
        <f>Mannschaften!$B$241</f>
        <v>HSV 1923 Pulsnitz</v>
      </c>
      <c r="D291" s="43">
        <f>Mannschaften!E251</f>
        <v>4</v>
      </c>
      <c r="E291" s="27">
        <f>Mannschaften!D251</f>
        <v>3</v>
      </c>
      <c r="F291" s="28">
        <f t="shared" si="4"/>
        <v>1.3333333333333333</v>
      </c>
    </row>
    <row r="292" spans="1:6" ht="12.75">
      <c r="A292" s="25" t="s">
        <v>319</v>
      </c>
      <c r="B292" s="31" t="str">
        <f>Mannschaften!B260</f>
        <v>Kay, Carolin</v>
      </c>
      <c r="C292" s="26" t="str">
        <f>Mannschaften!$B$241</f>
        <v>HSV 1923 Pulsnitz</v>
      </c>
      <c r="D292" s="43">
        <f>Mannschaften!E260</f>
        <v>0</v>
      </c>
      <c r="E292" s="27">
        <f>Mannschaften!D260</f>
        <v>2</v>
      </c>
      <c r="F292" s="28">
        <f t="shared" si="4"/>
        <v>0</v>
      </c>
    </row>
    <row r="293" spans="1:6" ht="12.75">
      <c r="A293" s="25" t="s">
        <v>320</v>
      </c>
      <c r="B293" s="31" t="str">
        <f>Mannschaften!B246</f>
        <v>Schimang, Heike</v>
      </c>
      <c r="C293" s="26" t="str">
        <f>Mannschaften!$B$241</f>
        <v>HSV 1923 Pulsnitz</v>
      </c>
      <c r="D293" s="43">
        <f>Mannschaften!E246</f>
        <v>1</v>
      </c>
      <c r="E293" s="27">
        <f>Mannschaften!D246</f>
        <v>2</v>
      </c>
      <c r="F293" s="28">
        <f t="shared" si="4"/>
        <v>0.5</v>
      </c>
    </row>
    <row r="294" spans="1:6" ht="12.75">
      <c r="A294" s="25" t="s">
        <v>321</v>
      </c>
      <c r="B294" s="31" t="str">
        <f>Mannschaften!B253</f>
        <v>Thomas, Manja</v>
      </c>
      <c r="C294" s="26" t="str">
        <f>Mannschaften!$B$241</f>
        <v>HSV 1923 Pulsnitz</v>
      </c>
      <c r="D294" s="43">
        <f>Mannschaften!E253</f>
        <v>0</v>
      </c>
      <c r="E294" s="27">
        <f>Mannschaften!D253</f>
        <v>3</v>
      </c>
      <c r="F294" s="28">
        <f t="shared" si="4"/>
        <v>0</v>
      </c>
    </row>
    <row r="295" spans="1:6" ht="12.75">
      <c r="A295" s="25" t="s">
        <v>322</v>
      </c>
      <c r="B295" s="31">
        <f>Mannschaften!B261</f>
        <v>0</v>
      </c>
      <c r="C295" s="26" t="str">
        <f>Mannschaften!$B$241</f>
        <v>HSV 1923 Pulsnitz</v>
      </c>
      <c r="D295" s="43">
        <f>Mannschaften!E261</f>
        <v>0</v>
      </c>
      <c r="E295" s="27">
        <f>Mannschaften!D261</f>
        <v>0</v>
      </c>
      <c r="F295" s="28" t="e">
        <f t="shared" si="4"/>
        <v>#DIV/0!</v>
      </c>
    </row>
    <row r="296" spans="1:6" ht="12.75">
      <c r="A296" s="25" t="s">
        <v>323</v>
      </c>
      <c r="B296" s="31">
        <f>Mannschaften!B262</f>
        <v>0</v>
      </c>
      <c r="C296" s="26" t="str">
        <f>Mannschaften!$B$241</f>
        <v>HSV 1923 Pulsnitz</v>
      </c>
      <c r="D296" s="43">
        <f>Mannschaften!E262</f>
        <v>0</v>
      </c>
      <c r="E296" s="27">
        <f>Mannschaften!D262</f>
        <v>0</v>
      </c>
      <c r="F296" s="28" t="e">
        <f t="shared" si="4"/>
        <v>#DIV/0!</v>
      </c>
    </row>
    <row r="297" spans="1:6" ht="12.75">
      <c r="A297" s="25" t="s">
        <v>324</v>
      </c>
      <c r="B297" s="31">
        <f>Mannschaften!B263</f>
        <v>0</v>
      </c>
      <c r="C297" s="26" t="str">
        <f>Mannschaften!$B$241</f>
        <v>HSV 1923 Pulsnitz</v>
      </c>
      <c r="D297" s="43">
        <f>Mannschaften!E263</f>
        <v>0</v>
      </c>
      <c r="E297" s="27">
        <f>Mannschaften!D263</f>
        <v>0</v>
      </c>
      <c r="F297" s="28" t="e">
        <f t="shared" si="4"/>
        <v>#DIV/0!</v>
      </c>
    </row>
    <row r="298" spans="1:6" ht="12.75">
      <c r="A298" s="25" t="s">
        <v>325</v>
      </c>
      <c r="B298" s="31">
        <f>Mannschaften!B264</f>
        <v>0</v>
      </c>
      <c r="C298" s="26" t="str">
        <f>Mannschaften!$B$241</f>
        <v>HSV 1923 Pulsnitz</v>
      </c>
      <c r="D298" s="43">
        <f>Mannschaften!E264</f>
        <v>0</v>
      </c>
      <c r="E298" s="27">
        <f>Mannschaften!D264</f>
        <v>0</v>
      </c>
      <c r="F298" s="28" t="e">
        <f t="shared" si="4"/>
        <v>#DIV/0!</v>
      </c>
    </row>
    <row r="299" spans="1:6" ht="12.75">
      <c r="A299" s="25" t="s">
        <v>326</v>
      </c>
      <c r="B299" s="31">
        <f>Mannschaften!B265</f>
        <v>0</v>
      </c>
      <c r="C299" s="26" t="str">
        <f>Mannschaften!$B$241</f>
        <v>HSV 1923 Pulsnitz</v>
      </c>
      <c r="D299" s="43">
        <f>Mannschaften!E265</f>
        <v>0</v>
      </c>
      <c r="E299" s="27">
        <f>Mannschaften!D265</f>
        <v>0</v>
      </c>
      <c r="F299" s="28" t="e">
        <f t="shared" si="4"/>
        <v>#DIV/0!</v>
      </c>
    </row>
    <row r="300" spans="1:6" ht="12.75">
      <c r="A300" s="25" t="s">
        <v>327</v>
      </c>
      <c r="B300" s="31">
        <f>Mannschaften!B266</f>
        <v>0</v>
      </c>
      <c r="C300" s="26" t="str">
        <f>Mannschaften!$B$241</f>
        <v>HSV 1923 Pulsnitz</v>
      </c>
      <c r="D300" s="43">
        <f>Mannschaften!E266</f>
        <v>0</v>
      </c>
      <c r="E300" s="27">
        <f>Mannschaften!D266</f>
        <v>0</v>
      </c>
      <c r="F300" s="28" t="e">
        <f t="shared" si="4"/>
        <v>#DIV/0!</v>
      </c>
    </row>
    <row r="301" spans="1:6" ht="12.75">
      <c r="A301" s="25" t="s">
        <v>328</v>
      </c>
      <c r="B301" s="31">
        <f>Mannschaften!B267</f>
        <v>0</v>
      </c>
      <c r="C301" s="26" t="str">
        <f>Mannschaften!$B$241</f>
        <v>HSV 1923 Pulsnitz</v>
      </c>
      <c r="D301" s="43">
        <f>Mannschaften!E267</f>
        <v>0</v>
      </c>
      <c r="E301" s="27">
        <f>Mannschaften!D267</f>
        <v>0</v>
      </c>
      <c r="F301" s="28" t="e">
        <f t="shared" si="4"/>
        <v>#DIV/0!</v>
      </c>
    </row>
    <row r="302" spans="1:6" ht="12.75">
      <c r="A302" s="25" t="s">
        <v>329</v>
      </c>
      <c r="B302" s="31">
        <f>Mannschaften!B268</f>
        <v>0</v>
      </c>
      <c r="C302" s="26" t="str">
        <f>Mannschaften!$B$241</f>
        <v>HSV 1923 Pulsnitz</v>
      </c>
      <c r="D302" s="43">
        <f>Mannschaften!E268</f>
        <v>0</v>
      </c>
      <c r="E302" s="27">
        <f>Mannschaften!D268</f>
        <v>0</v>
      </c>
      <c r="F302" s="28" t="e">
        <f t="shared" si="4"/>
        <v>#DIV/0!</v>
      </c>
    </row>
    <row r="303" spans="1:6" ht="12.75">
      <c r="A303" s="25" t="s">
        <v>330</v>
      </c>
      <c r="B303" s="31">
        <f>Mannschaften!B269</f>
        <v>0</v>
      </c>
      <c r="C303" s="26" t="str">
        <f>Mannschaften!$B$241</f>
        <v>HSV 1923 Pulsnitz</v>
      </c>
      <c r="D303" s="43">
        <f>Mannschaften!E269</f>
        <v>0</v>
      </c>
      <c r="E303" s="27">
        <f>Mannschaften!D269</f>
        <v>0</v>
      </c>
      <c r="F303" s="28" t="e">
        <f t="shared" si="4"/>
        <v>#DIV/0!</v>
      </c>
    </row>
    <row r="304" spans="1:6" ht="12.75">
      <c r="A304" s="25" t="s">
        <v>331</v>
      </c>
      <c r="B304" s="31">
        <f>Mannschaften!B270</f>
        <v>0</v>
      </c>
      <c r="C304" s="26" t="str">
        <f>Mannschaften!$B$241</f>
        <v>HSV 1923 Pulsnitz</v>
      </c>
      <c r="D304" s="43">
        <f>Mannschaften!E270</f>
        <v>0</v>
      </c>
      <c r="E304" s="27">
        <f>Mannschaften!D270</f>
        <v>0</v>
      </c>
      <c r="F304" s="28" t="e">
        <f t="shared" si="4"/>
        <v>#DIV/0!</v>
      </c>
    </row>
    <row r="305" spans="1:6" ht="12.75">
      <c r="A305" s="8"/>
      <c r="B305" s="8"/>
      <c r="C305" s="8"/>
      <c r="D305" s="8"/>
      <c r="E305" s="8"/>
      <c r="F305" s="8"/>
    </row>
  </sheetData>
  <mergeCells count="5">
    <mergeCell ref="H20:M20"/>
    <mergeCell ref="B1:E1"/>
    <mergeCell ref="B2:E2"/>
    <mergeCell ref="H4:M4"/>
    <mergeCell ref="H16:M16"/>
  </mergeCells>
  <printOptions horizontalCentered="1" verticalCentered="1"/>
  <pageMargins left="0.7875" right="0.7875" top="0.7875" bottom="0.7875" header="0.3902777777777778" footer="0.3902777777777778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9"/>
  <sheetViews>
    <sheetView tabSelected="1" workbookViewId="0" topLeftCell="A3">
      <selection activeCell="M18" sqref="M18"/>
    </sheetView>
  </sheetViews>
  <sheetFormatPr defaultColWidth="10.00390625" defaultRowHeight="12.75"/>
  <cols>
    <col min="1" max="1" width="5.57421875" style="3" bestFit="1" customWidth="1"/>
    <col min="2" max="2" width="28.28125" style="0" bestFit="1" customWidth="1"/>
    <col min="3" max="12" width="8.7109375" style="0" customWidth="1"/>
    <col min="13" max="13" width="10.7109375" style="0" customWidth="1"/>
    <col min="14" max="14" width="9.57421875" style="0" bestFit="1" customWidth="1"/>
    <col min="15" max="252" width="10.140625" style="0" bestFit="1" customWidth="1"/>
  </cols>
  <sheetData>
    <row r="1" spans="3:13" ht="23.25">
      <c r="C1" s="143" t="s">
        <v>332</v>
      </c>
      <c r="D1" s="144"/>
      <c r="E1" s="144"/>
      <c r="F1" s="144"/>
      <c r="G1" s="144"/>
      <c r="H1" s="144"/>
      <c r="I1" s="144"/>
      <c r="J1" s="144"/>
      <c r="K1" s="144"/>
      <c r="L1" s="39"/>
      <c r="M1" s="41"/>
    </row>
    <row r="2" spans="3:13" ht="18">
      <c r="C2" s="161" t="s">
        <v>580</v>
      </c>
      <c r="D2" s="162"/>
      <c r="E2" s="162"/>
      <c r="F2" s="162"/>
      <c r="G2" s="162"/>
      <c r="H2" s="162"/>
      <c r="I2" s="162"/>
      <c r="J2" s="162"/>
      <c r="K2" s="162"/>
      <c r="L2" s="37"/>
      <c r="M2" s="38"/>
    </row>
    <row r="3" spans="1:13" ht="18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23" t="s">
        <v>14</v>
      </c>
      <c r="M3" s="115">
        <f ca="1">TODAY()</f>
        <v>42486</v>
      </c>
    </row>
    <row r="4" spans="1:13" ht="16.5" customHeight="1">
      <c r="A4"/>
      <c r="C4" s="145" t="s">
        <v>6</v>
      </c>
      <c r="D4" s="146"/>
      <c r="E4" s="147"/>
      <c r="F4" s="146" t="s">
        <v>333</v>
      </c>
      <c r="G4" s="146"/>
      <c r="H4" s="147"/>
      <c r="I4" s="147"/>
      <c r="J4" s="170" t="s">
        <v>334</v>
      </c>
      <c r="K4" s="148" t="s">
        <v>335</v>
      </c>
      <c r="L4" s="170" t="s">
        <v>336</v>
      </c>
      <c r="M4" s="172" t="s">
        <v>337</v>
      </c>
    </row>
    <row r="5" spans="1:13" ht="96.75" customHeight="1">
      <c r="A5"/>
      <c r="C5" s="106" t="s">
        <v>338</v>
      </c>
      <c r="D5" s="99" t="s">
        <v>339</v>
      </c>
      <c r="E5" s="107" t="s">
        <v>340</v>
      </c>
      <c r="F5" s="102" t="s">
        <v>341</v>
      </c>
      <c r="G5" s="100" t="s">
        <v>342</v>
      </c>
      <c r="H5" s="102" t="s">
        <v>339</v>
      </c>
      <c r="I5" s="107" t="s">
        <v>340</v>
      </c>
      <c r="J5" s="171"/>
      <c r="K5" s="173"/>
      <c r="L5" s="171"/>
      <c r="M5" s="142"/>
    </row>
    <row r="6" spans="1:19" ht="15">
      <c r="A6" s="42"/>
      <c r="B6" s="121"/>
      <c r="C6" s="90">
        <v>2</v>
      </c>
      <c r="D6" s="101">
        <v>5</v>
      </c>
      <c r="E6" s="104">
        <v>10</v>
      </c>
      <c r="F6" s="105">
        <v>4</v>
      </c>
      <c r="G6" s="101">
        <v>5</v>
      </c>
      <c r="H6" s="105">
        <v>12</v>
      </c>
      <c r="I6" s="113">
        <v>15</v>
      </c>
      <c r="J6" s="105">
        <v>15</v>
      </c>
      <c r="K6" s="101">
        <v>30</v>
      </c>
      <c r="L6" s="105">
        <v>50</v>
      </c>
      <c r="M6" s="92" t="s">
        <v>343</v>
      </c>
      <c r="O6" s="155" t="s">
        <v>344</v>
      </c>
      <c r="P6" s="156"/>
      <c r="Q6" s="156"/>
      <c r="R6" s="157"/>
      <c r="S6" s="157"/>
    </row>
    <row r="7" spans="1:19" ht="22.5" customHeight="1">
      <c r="A7" s="87" t="s">
        <v>345</v>
      </c>
      <c r="B7" s="139" t="s">
        <v>457</v>
      </c>
      <c r="C7" s="103">
        <v>25</v>
      </c>
      <c r="D7" s="94"/>
      <c r="E7" s="97"/>
      <c r="F7" s="95"/>
      <c r="G7" s="94"/>
      <c r="H7" s="95"/>
      <c r="I7" s="114"/>
      <c r="J7" s="96"/>
      <c r="K7" s="93"/>
      <c r="L7" s="89"/>
      <c r="M7" s="86">
        <f aca="true" t="shared" si="0" ref="M7:M18">C7*$C$6+D7*$D$6+E7*$E$6+F7*$F$6+G7*$G$6+H7*$H$6+I7*$I$6+J7*$J$6+K7*$K$6+L7*$L$6</f>
        <v>50</v>
      </c>
      <c r="O7" s="157" t="s">
        <v>346</v>
      </c>
      <c r="P7" s="157"/>
      <c r="Q7" s="157"/>
      <c r="R7" s="157"/>
      <c r="S7" s="157"/>
    </row>
    <row r="8" spans="1:19" ht="22.5" customHeight="1">
      <c r="A8" s="87" t="s">
        <v>347</v>
      </c>
      <c r="B8" s="139" t="s">
        <v>497</v>
      </c>
      <c r="C8" s="91">
        <v>19</v>
      </c>
      <c r="D8" s="93"/>
      <c r="E8" s="98"/>
      <c r="F8" s="96">
        <v>2</v>
      </c>
      <c r="G8" s="93">
        <v>1</v>
      </c>
      <c r="H8" s="96"/>
      <c r="I8" s="112"/>
      <c r="J8" s="96"/>
      <c r="K8" s="93"/>
      <c r="L8" s="89"/>
      <c r="M8" s="86">
        <v>51</v>
      </c>
      <c r="O8" s="157" t="s">
        <v>348</v>
      </c>
      <c r="P8" s="157"/>
      <c r="Q8" s="157"/>
      <c r="R8" s="157"/>
      <c r="S8" s="157"/>
    </row>
    <row r="9" spans="1:19" ht="22.5" customHeight="1">
      <c r="A9" s="87" t="s">
        <v>349</v>
      </c>
      <c r="B9" s="140" t="s">
        <v>563</v>
      </c>
      <c r="C9" s="91">
        <v>28</v>
      </c>
      <c r="D9" s="93"/>
      <c r="E9" s="98"/>
      <c r="F9" s="96">
        <v>1</v>
      </c>
      <c r="G9" s="93"/>
      <c r="H9" s="96"/>
      <c r="I9" s="112"/>
      <c r="J9" s="96"/>
      <c r="K9" s="93"/>
      <c r="L9" s="89"/>
      <c r="M9" s="86">
        <f t="shared" si="0"/>
        <v>60</v>
      </c>
      <c r="P9" s="169" t="s">
        <v>350</v>
      </c>
      <c r="Q9" s="157"/>
      <c r="R9" s="157"/>
      <c r="S9" s="157"/>
    </row>
    <row r="10" spans="1:19" ht="22.5" customHeight="1">
      <c r="A10" s="87" t="s">
        <v>351</v>
      </c>
      <c r="B10" s="139" t="s">
        <v>519</v>
      </c>
      <c r="C10" s="141">
        <v>36</v>
      </c>
      <c r="D10" s="93"/>
      <c r="E10" s="98"/>
      <c r="F10" s="96"/>
      <c r="G10" s="93"/>
      <c r="H10" s="96"/>
      <c r="I10" s="112"/>
      <c r="J10" s="96"/>
      <c r="K10" s="93"/>
      <c r="L10" s="89"/>
      <c r="M10" s="86">
        <f t="shared" si="0"/>
        <v>72</v>
      </c>
      <c r="O10" s="155" t="s">
        <v>352</v>
      </c>
      <c r="P10" s="156"/>
      <c r="Q10" s="156"/>
      <c r="R10" s="156"/>
      <c r="S10" s="157"/>
    </row>
    <row r="11" spans="1:19" ht="22.5" customHeight="1">
      <c r="A11" s="188" t="s">
        <v>26</v>
      </c>
      <c r="B11" s="139" t="s">
        <v>399</v>
      </c>
      <c r="C11" s="141">
        <v>25</v>
      </c>
      <c r="D11" s="93">
        <v>1</v>
      </c>
      <c r="E11" s="98"/>
      <c r="F11" s="187">
        <v>5</v>
      </c>
      <c r="G11" s="187">
        <v>1</v>
      </c>
      <c r="H11" s="96"/>
      <c r="I11" s="112"/>
      <c r="J11" s="96"/>
      <c r="K11" s="93"/>
      <c r="L11" s="89"/>
      <c r="M11" s="86">
        <f t="shared" si="0"/>
        <v>80</v>
      </c>
      <c r="O11" s="151" t="s">
        <v>353</v>
      </c>
      <c r="P11" s="157"/>
      <c r="Q11" s="157"/>
      <c r="R11" s="157"/>
      <c r="S11" s="157"/>
    </row>
    <row r="12" spans="1:19" ht="22.5" customHeight="1">
      <c r="A12" s="87" t="s">
        <v>354</v>
      </c>
      <c r="B12" s="139" t="s">
        <v>381</v>
      </c>
      <c r="C12" s="141">
        <v>39</v>
      </c>
      <c r="D12" s="93">
        <v>1</v>
      </c>
      <c r="E12" s="98"/>
      <c r="F12" s="96"/>
      <c r="G12" s="93"/>
      <c r="H12" s="96"/>
      <c r="I12" s="112"/>
      <c r="J12" s="96"/>
      <c r="K12" s="93"/>
      <c r="L12" s="89"/>
      <c r="M12" s="86">
        <f t="shared" si="0"/>
        <v>83</v>
      </c>
      <c r="O12" s="169" t="s">
        <v>42</v>
      </c>
      <c r="P12" s="157"/>
      <c r="Q12" s="157"/>
      <c r="R12" s="157"/>
      <c r="S12" s="157"/>
    </row>
    <row r="13" spans="1:19" ht="22.5" customHeight="1">
      <c r="A13" s="87" t="s">
        <v>355</v>
      </c>
      <c r="B13" s="139" t="s">
        <v>475</v>
      </c>
      <c r="C13" s="141">
        <v>44</v>
      </c>
      <c r="D13" s="93"/>
      <c r="E13" s="98"/>
      <c r="F13" s="187">
        <v>1</v>
      </c>
      <c r="G13" s="93"/>
      <c r="H13" s="96"/>
      <c r="I13" s="112"/>
      <c r="J13" s="96"/>
      <c r="K13" s="93"/>
      <c r="L13" s="89"/>
      <c r="M13" s="86">
        <f t="shared" si="0"/>
        <v>92</v>
      </c>
      <c r="O13" s="155" t="s">
        <v>356</v>
      </c>
      <c r="P13" s="156"/>
      <c r="Q13" s="156"/>
      <c r="R13" s="156"/>
      <c r="S13" s="156"/>
    </row>
    <row r="14" spans="1:19" ht="22.5" customHeight="1">
      <c r="A14" s="87" t="s">
        <v>357</v>
      </c>
      <c r="B14" s="139" t="s">
        <v>417</v>
      </c>
      <c r="C14" s="141">
        <v>46</v>
      </c>
      <c r="D14" s="93"/>
      <c r="E14" s="98"/>
      <c r="F14" s="187">
        <v>8</v>
      </c>
      <c r="G14" s="93"/>
      <c r="H14" s="96"/>
      <c r="I14" s="112"/>
      <c r="J14" s="96"/>
      <c r="K14" s="93"/>
      <c r="L14" s="89"/>
      <c r="M14" s="86">
        <f t="shared" si="0"/>
        <v>124</v>
      </c>
      <c r="O14" s="151" t="s">
        <v>358</v>
      </c>
      <c r="P14" s="157"/>
      <c r="Q14" s="157"/>
      <c r="R14" s="157"/>
      <c r="S14" s="157"/>
    </row>
    <row r="15" spans="1:19" ht="22.5" customHeight="1">
      <c r="A15" s="188" t="s">
        <v>32</v>
      </c>
      <c r="B15" s="139" t="s">
        <v>436</v>
      </c>
      <c r="C15" s="141">
        <v>51</v>
      </c>
      <c r="D15" s="93">
        <v>3</v>
      </c>
      <c r="E15" s="98"/>
      <c r="F15" s="187">
        <v>3</v>
      </c>
      <c r="G15" s="93"/>
      <c r="H15" s="96"/>
      <c r="I15" s="112"/>
      <c r="J15" s="96"/>
      <c r="K15" s="93"/>
      <c r="L15" s="89"/>
      <c r="M15" s="86">
        <f t="shared" si="0"/>
        <v>129</v>
      </c>
      <c r="O15" s="169" t="s">
        <v>359</v>
      </c>
      <c r="P15" s="157"/>
      <c r="Q15" s="157"/>
      <c r="R15" s="157"/>
      <c r="S15" s="157"/>
    </row>
    <row r="16" spans="1:13" ht="22.5" customHeight="1">
      <c r="A16" s="87" t="s">
        <v>360</v>
      </c>
      <c r="B16" s="139" t="s">
        <v>543</v>
      </c>
      <c r="C16" s="141">
        <v>70</v>
      </c>
      <c r="D16" s="93">
        <v>4</v>
      </c>
      <c r="E16" s="98"/>
      <c r="F16" s="96">
        <v>4</v>
      </c>
      <c r="G16" s="187">
        <v>3</v>
      </c>
      <c r="H16" s="96"/>
      <c r="I16" s="112"/>
      <c r="J16" s="96"/>
      <c r="K16" s="93"/>
      <c r="L16" s="89"/>
      <c r="M16" s="86">
        <f t="shared" si="0"/>
        <v>191</v>
      </c>
    </row>
    <row r="17" spans="1:13" ht="22.5" customHeight="1">
      <c r="A17" s="87" t="s">
        <v>361</v>
      </c>
      <c r="B17" s="88"/>
      <c r="C17" s="91"/>
      <c r="D17" s="93"/>
      <c r="E17" s="98"/>
      <c r="F17" s="96"/>
      <c r="G17" s="93"/>
      <c r="H17" s="96"/>
      <c r="I17" s="112"/>
      <c r="J17" s="96"/>
      <c r="K17" s="93"/>
      <c r="L17" s="89"/>
      <c r="M17" s="86"/>
    </row>
    <row r="18" spans="1:13" ht="22.5" customHeight="1">
      <c r="A18" s="87" t="s">
        <v>362</v>
      </c>
      <c r="B18" s="88"/>
      <c r="C18" s="91"/>
      <c r="D18" s="93"/>
      <c r="E18" s="98"/>
      <c r="F18" s="96"/>
      <c r="G18" s="93"/>
      <c r="H18" s="96"/>
      <c r="I18" s="112"/>
      <c r="J18" s="96"/>
      <c r="K18" s="93"/>
      <c r="L18" s="89"/>
      <c r="M18" s="86"/>
    </row>
    <row r="19" ht="12.75">
      <c r="G19" t="s">
        <v>363</v>
      </c>
    </row>
    <row r="20" spans="15:19" ht="12.75">
      <c r="O20" s="166" t="s">
        <v>364</v>
      </c>
      <c r="P20" s="157"/>
      <c r="Q20" s="157"/>
      <c r="R20" s="157"/>
      <c r="S20" s="157"/>
    </row>
    <row r="21" spans="15:19" ht="12.75">
      <c r="O21" s="167" t="s">
        <v>365</v>
      </c>
      <c r="P21" s="168"/>
      <c r="Q21" s="168"/>
      <c r="R21" s="168"/>
      <c r="S21" s="168"/>
    </row>
    <row r="26" ht="12.75">
      <c r="O26" t="s">
        <v>366</v>
      </c>
    </row>
    <row r="29" ht="12.75">
      <c r="O29" t="s">
        <v>366</v>
      </c>
    </row>
    <row r="32" ht="12.75">
      <c r="O32" t="s">
        <v>366</v>
      </c>
    </row>
    <row r="35" ht="12.75">
      <c r="O35" t="s">
        <v>366</v>
      </c>
    </row>
    <row r="38" ht="12.75">
      <c r="O38" t="s">
        <v>366</v>
      </c>
    </row>
    <row r="41" ht="12.75">
      <c r="O41" t="s">
        <v>366</v>
      </c>
    </row>
    <row r="49" ht="12.75">
      <c r="O49" t="s">
        <v>366</v>
      </c>
    </row>
    <row r="52" ht="12.75">
      <c r="O52" t="s">
        <v>366</v>
      </c>
    </row>
    <row r="58" ht="12.75">
      <c r="O58" t="s">
        <v>366</v>
      </c>
    </row>
    <row r="61" ht="12.75">
      <c r="O61" t="s">
        <v>366</v>
      </c>
    </row>
    <row r="64" ht="12.75">
      <c r="O64" t="s">
        <v>366</v>
      </c>
    </row>
    <row r="67" ht="12.75">
      <c r="O67" t="s">
        <v>366</v>
      </c>
    </row>
    <row r="70" ht="12.75">
      <c r="O70" t="s">
        <v>366</v>
      </c>
    </row>
    <row r="73" ht="12.75">
      <c r="O73" t="s">
        <v>366</v>
      </c>
    </row>
    <row r="76" ht="12.75">
      <c r="O76" t="s">
        <v>366</v>
      </c>
    </row>
    <row r="79" ht="12.75">
      <c r="O79" t="s">
        <v>366</v>
      </c>
    </row>
    <row r="87" ht="12.75">
      <c r="O87" t="s">
        <v>366</v>
      </c>
    </row>
    <row r="90" ht="12.75">
      <c r="O90" t="s">
        <v>366</v>
      </c>
    </row>
    <row r="96" ht="12.75">
      <c r="O96" t="s">
        <v>366</v>
      </c>
    </row>
    <row r="99" ht="12.75">
      <c r="O99" t="s">
        <v>366</v>
      </c>
    </row>
    <row r="102" ht="12.75">
      <c r="O102" t="s">
        <v>366</v>
      </c>
    </row>
    <row r="105" ht="12.75">
      <c r="O105" t="s">
        <v>366</v>
      </c>
    </row>
    <row r="108" ht="12.75">
      <c r="O108" t="s">
        <v>366</v>
      </c>
    </row>
    <row r="111" ht="12.75">
      <c r="O111" t="s">
        <v>366</v>
      </c>
    </row>
    <row r="114" ht="12.75">
      <c r="O114" t="s">
        <v>366</v>
      </c>
    </row>
    <row r="117" ht="12.75">
      <c r="O117" t="s">
        <v>366</v>
      </c>
    </row>
    <row r="125" ht="12.75">
      <c r="O125" t="s">
        <v>366</v>
      </c>
    </row>
    <row r="128" ht="12.75">
      <c r="O128" t="s">
        <v>366</v>
      </c>
    </row>
    <row r="134" ht="12.75">
      <c r="O134" t="s">
        <v>366</v>
      </c>
    </row>
    <row r="137" ht="12.75">
      <c r="O137" t="s">
        <v>366</v>
      </c>
    </row>
    <row r="140" ht="12.75">
      <c r="O140" t="s">
        <v>366</v>
      </c>
    </row>
    <row r="143" ht="12.75">
      <c r="O143" t="s">
        <v>366</v>
      </c>
    </row>
    <row r="146" ht="12.75">
      <c r="O146" t="s">
        <v>366</v>
      </c>
    </row>
    <row r="149" ht="12.75">
      <c r="O149" t="s">
        <v>366</v>
      </c>
    </row>
    <row r="152" ht="12.75">
      <c r="O152" t="s">
        <v>366</v>
      </c>
    </row>
    <row r="155" ht="12.75">
      <c r="O155" t="s">
        <v>366</v>
      </c>
    </row>
    <row r="172" ht="12.75">
      <c r="O172" t="s">
        <v>366</v>
      </c>
    </row>
    <row r="175" ht="12.75">
      <c r="O175" t="s">
        <v>366</v>
      </c>
    </row>
    <row r="178" ht="12.75">
      <c r="O178" t="s">
        <v>366</v>
      </c>
    </row>
    <row r="181" ht="12.75">
      <c r="O181" t="s">
        <v>366</v>
      </c>
    </row>
    <row r="184" ht="12.75">
      <c r="O184" t="s">
        <v>366</v>
      </c>
    </row>
    <row r="187" ht="12.75">
      <c r="O187" t="s">
        <v>366</v>
      </c>
    </row>
    <row r="190" ht="12.75">
      <c r="O190" t="s">
        <v>366</v>
      </c>
    </row>
    <row r="193" ht="12.75">
      <c r="O193" t="s">
        <v>366</v>
      </c>
    </row>
    <row r="210" ht="12.75">
      <c r="O210" t="s">
        <v>366</v>
      </c>
    </row>
    <row r="213" ht="12.75">
      <c r="O213" t="s">
        <v>366</v>
      </c>
    </row>
    <row r="216" ht="12.75">
      <c r="O216" t="s">
        <v>366</v>
      </c>
    </row>
    <row r="219" ht="12.75">
      <c r="O219" t="s">
        <v>366</v>
      </c>
    </row>
    <row r="222" ht="12.75">
      <c r="O222" t="s">
        <v>366</v>
      </c>
    </row>
    <row r="225" ht="12.75">
      <c r="O225" t="s">
        <v>366</v>
      </c>
    </row>
    <row r="228" ht="12.75">
      <c r="O228" t="s">
        <v>366</v>
      </c>
    </row>
    <row r="231" ht="12.75">
      <c r="O231" t="s">
        <v>366</v>
      </c>
    </row>
    <row r="248" ht="12.75">
      <c r="O248" t="s">
        <v>366</v>
      </c>
    </row>
    <row r="251" ht="12.75">
      <c r="O251" t="s">
        <v>366</v>
      </c>
    </row>
    <row r="254" ht="12.75">
      <c r="O254" t="s">
        <v>366</v>
      </c>
    </row>
    <row r="257" ht="12.75">
      <c r="O257" t="s">
        <v>366</v>
      </c>
    </row>
    <row r="260" ht="12.75">
      <c r="O260" t="s">
        <v>366</v>
      </c>
    </row>
    <row r="263" ht="12.75">
      <c r="O263" t="s">
        <v>366</v>
      </c>
    </row>
    <row r="266" ht="12.75">
      <c r="O266" t="s">
        <v>366</v>
      </c>
    </row>
    <row r="269" ht="12.75">
      <c r="O269" t="s">
        <v>366</v>
      </c>
    </row>
    <row r="286" ht="12.75">
      <c r="O286" t="s">
        <v>366</v>
      </c>
    </row>
    <row r="289" ht="12.75">
      <c r="O289" t="s">
        <v>366</v>
      </c>
    </row>
    <row r="292" ht="12.75">
      <c r="O292" t="s">
        <v>366</v>
      </c>
    </row>
    <row r="295" ht="12.75">
      <c r="O295" t="s">
        <v>366</v>
      </c>
    </row>
    <row r="298" ht="12.75">
      <c r="O298" t="s">
        <v>366</v>
      </c>
    </row>
    <row r="301" ht="12.75">
      <c r="O301" t="s">
        <v>366</v>
      </c>
    </row>
    <row r="304" ht="12.75">
      <c r="O304" t="s">
        <v>366</v>
      </c>
    </row>
    <row r="307" ht="12.75">
      <c r="O307" t="s">
        <v>366</v>
      </c>
    </row>
    <row r="324" ht="12.75">
      <c r="O324" t="s">
        <v>366</v>
      </c>
    </row>
    <row r="327" ht="12.75">
      <c r="O327" t="s">
        <v>366</v>
      </c>
    </row>
    <row r="330" ht="12.75">
      <c r="O330" t="s">
        <v>366</v>
      </c>
    </row>
    <row r="333" ht="12.75">
      <c r="O333" t="s">
        <v>366</v>
      </c>
    </row>
    <row r="336" ht="12.75">
      <c r="O336" t="s">
        <v>366</v>
      </c>
    </row>
    <row r="339" ht="12.75">
      <c r="O339" t="s">
        <v>366</v>
      </c>
    </row>
    <row r="342" ht="12.75">
      <c r="O342" t="s">
        <v>366</v>
      </c>
    </row>
    <row r="345" ht="12.75">
      <c r="O345" t="s">
        <v>366</v>
      </c>
    </row>
    <row r="347" ht="12.75">
      <c r="O347" t="s">
        <v>367</v>
      </c>
    </row>
    <row r="350" ht="12.75">
      <c r="O350" t="s">
        <v>368</v>
      </c>
    </row>
    <row r="353" ht="12.75">
      <c r="O353" t="s">
        <v>366</v>
      </c>
    </row>
    <row r="356" ht="12.75">
      <c r="O356" t="s">
        <v>366</v>
      </c>
    </row>
    <row r="359" ht="12.75">
      <c r="O359">
        <v>15</v>
      </c>
    </row>
  </sheetData>
  <mergeCells count="20">
    <mergeCell ref="C1:K1"/>
    <mergeCell ref="C2:K2"/>
    <mergeCell ref="C4:E4"/>
    <mergeCell ref="F4:I4"/>
    <mergeCell ref="J4:J5"/>
    <mergeCell ref="K4:K5"/>
    <mergeCell ref="L4:L5"/>
    <mergeCell ref="M4:M5"/>
    <mergeCell ref="O6:S6"/>
    <mergeCell ref="O7:S7"/>
    <mergeCell ref="O8:S8"/>
    <mergeCell ref="P9:S9"/>
    <mergeCell ref="O10:S10"/>
    <mergeCell ref="O11:S11"/>
    <mergeCell ref="O20:S20"/>
    <mergeCell ref="O21:S21"/>
    <mergeCell ref="O12:S12"/>
    <mergeCell ref="O13:S13"/>
    <mergeCell ref="O14:S14"/>
    <mergeCell ref="O15:S15"/>
  </mergeCells>
  <printOptions horizontalCentered="1" verticalCentered="1"/>
  <pageMargins left="0.5902777777777778" right="0.5902777777777778" top="0.7875" bottom="0.7875" header="0.3902777777777778" footer="0.3902777777777778"/>
  <pageSetup horizontalDpi="30066" verticalDpi="30066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" sqref="L1"/>
    </sheetView>
  </sheetViews>
  <sheetFormatPr defaultColWidth="10.00390625" defaultRowHeight="12.75"/>
  <cols>
    <col min="1" max="1" width="10.140625" style="74" customWidth="1"/>
    <col min="2" max="2" width="9.140625" style="74" customWidth="1"/>
    <col min="3" max="38" width="7.7109375" style="0" customWidth="1"/>
    <col min="39" max="250" width="10.140625" style="0" bestFit="1" customWidth="1"/>
  </cols>
  <sheetData>
    <row r="1" spans="3:12" ht="23.25">
      <c r="C1" s="128" t="s">
        <v>369</v>
      </c>
      <c r="L1" s="129" t="s">
        <v>370</v>
      </c>
    </row>
    <row r="2" spans="1:256" ht="12.75">
      <c r="A2" s="44"/>
      <c r="B2" s="45"/>
      <c r="C2" s="45"/>
      <c r="D2" s="45"/>
      <c r="E2" s="45">
        <v>1</v>
      </c>
      <c r="F2" s="45"/>
      <c r="G2" s="45"/>
      <c r="H2" s="45">
        <v>2</v>
      </c>
      <c r="I2" s="45"/>
      <c r="J2" s="45"/>
      <c r="K2" s="45">
        <v>3</v>
      </c>
      <c r="L2" s="45"/>
      <c r="M2" s="45"/>
      <c r="N2" s="45">
        <v>4</v>
      </c>
      <c r="O2" s="45"/>
      <c r="P2" s="45"/>
      <c r="Q2" s="45">
        <v>5</v>
      </c>
      <c r="R2" s="45"/>
      <c r="S2" s="45"/>
      <c r="T2" s="45">
        <v>6</v>
      </c>
      <c r="U2" s="45"/>
      <c r="V2" s="45"/>
      <c r="W2" s="45">
        <v>7</v>
      </c>
      <c r="X2" s="45"/>
      <c r="Y2" s="45"/>
      <c r="Z2" s="45">
        <v>8</v>
      </c>
      <c r="AA2" s="45"/>
      <c r="AB2" s="45"/>
      <c r="AC2" s="45">
        <v>9</v>
      </c>
      <c r="AD2" s="45"/>
      <c r="AE2" s="45"/>
      <c r="AF2" s="45">
        <v>10</v>
      </c>
      <c r="AG2" s="45"/>
      <c r="AH2" s="45"/>
      <c r="AI2" s="45">
        <v>11</v>
      </c>
      <c r="AJ2" s="45"/>
      <c r="AK2" s="45"/>
      <c r="AL2" s="45">
        <v>12</v>
      </c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38" ht="12.75">
      <c r="A3" s="176" t="s">
        <v>1</v>
      </c>
      <c r="B3" s="178" t="s">
        <v>371</v>
      </c>
      <c r="C3" s="184" t="str">
        <f>Mannschaften!B1</f>
        <v>SG Eibau/Niederoderwitz</v>
      </c>
      <c r="D3" s="185"/>
      <c r="E3" s="186"/>
      <c r="F3" s="184" t="str">
        <f>Mannschaften!B31</f>
        <v>SC Hoyerswerda II</v>
      </c>
      <c r="G3" s="185"/>
      <c r="H3" s="186"/>
      <c r="I3" s="184" t="str">
        <f>Mannschaften!B61</f>
        <v>TSV Niesky</v>
      </c>
      <c r="J3" s="185"/>
      <c r="K3" s="186"/>
      <c r="L3" s="184" t="str">
        <f>Mannschaften!B91</f>
        <v>SSV Stahl Rietschen</v>
      </c>
      <c r="M3" s="185"/>
      <c r="N3" s="186"/>
      <c r="O3" s="184" t="str">
        <f>Mannschaften!B121</f>
        <v>HC Rödertal III</v>
      </c>
      <c r="P3" s="185"/>
      <c r="Q3" s="186"/>
      <c r="R3" s="184" t="str">
        <f>Mannschaften!B151</f>
        <v>OHC Bernstadt</v>
      </c>
      <c r="S3" s="185"/>
      <c r="T3" s="186"/>
      <c r="U3" s="184" t="str">
        <f>Mannschaften!B181</f>
        <v>SV RW Bad Muskau</v>
      </c>
      <c r="V3" s="185"/>
      <c r="W3" s="186"/>
      <c r="X3" s="184" t="str">
        <f>Mannschaften!B211</f>
        <v>SG Oberlichtenau</v>
      </c>
      <c r="Y3" s="185"/>
      <c r="Z3" s="186"/>
      <c r="AA3" s="184" t="str">
        <f>Mannschaften!B241</f>
        <v>HSV 1923 Pulsnitz</v>
      </c>
      <c r="AB3" s="185"/>
      <c r="AC3" s="186"/>
      <c r="AD3" s="184" t="str">
        <f>Mannschaften!B271</f>
        <v>OSV Zittau</v>
      </c>
      <c r="AE3" s="185"/>
      <c r="AF3" s="186"/>
      <c r="AG3" s="184" t="str">
        <f>Mannschaften!B301</f>
        <v>Verein</v>
      </c>
      <c r="AH3" s="185"/>
      <c r="AI3" s="186"/>
      <c r="AJ3" s="184" t="str">
        <f>Mannschaften!B331</f>
        <v>Verein</v>
      </c>
      <c r="AK3" s="185"/>
      <c r="AL3" s="186"/>
    </row>
    <row r="4" spans="1:38" ht="12.75">
      <c r="A4" s="177"/>
      <c r="B4" s="179"/>
      <c r="C4" s="47" t="s">
        <v>372</v>
      </c>
      <c r="D4" s="48" t="s">
        <v>373</v>
      </c>
      <c r="E4" s="49" t="s">
        <v>374</v>
      </c>
      <c r="F4" s="47" t="s">
        <v>372</v>
      </c>
      <c r="G4" s="48" t="s">
        <v>373</v>
      </c>
      <c r="H4" s="49" t="s">
        <v>374</v>
      </c>
      <c r="I4" s="47" t="s">
        <v>372</v>
      </c>
      <c r="J4" s="48" t="s">
        <v>373</v>
      </c>
      <c r="K4" s="49" t="s">
        <v>374</v>
      </c>
      <c r="L4" s="47" t="s">
        <v>372</v>
      </c>
      <c r="M4" s="48" t="s">
        <v>373</v>
      </c>
      <c r="N4" s="49" t="s">
        <v>374</v>
      </c>
      <c r="O4" s="47" t="s">
        <v>372</v>
      </c>
      <c r="P4" s="48" t="s">
        <v>373</v>
      </c>
      <c r="Q4" s="49" t="s">
        <v>374</v>
      </c>
      <c r="R4" s="47" t="s">
        <v>372</v>
      </c>
      <c r="S4" s="48" t="s">
        <v>373</v>
      </c>
      <c r="T4" s="49" t="s">
        <v>374</v>
      </c>
      <c r="U4" s="47" t="s">
        <v>372</v>
      </c>
      <c r="V4" s="48" t="s">
        <v>373</v>
      </c>
      <c r="W4" s="49" t="s">
        <v>374</v>
      </c>
      <c r="X4" s="47" t="s">
        <v>372</v>
      </c>
      <c r="Y4" s="48" t="s">
        <v>373</v>
      </c>
      <c r="Z4" s="49" t="s">
        <v>374</v>
      </c>
      <c r="AA4" s="47" t="s">
        <v>372</v>
      </c>
      <c r="AB4" s="48" t="s">
        <v>373</v>
      </c>
      <c r="AC4" s="49" t="s">
        <v>374</v>
      </c>
      <c r="AD4" s="47" t="s">
        <v>372</v>
      </c>
      <c r="AE4" s="48" t="s">
        <v>373</v>
      </c>
      <c r="AF4" s="49" t="s">
        <v>374</v>
      </c>
      <c r="AG4" s="47" t="s">
        <v>372</v>
      </c>
      <c r="AH4" s="48" t="s">
        <v>373</v>
      </c>
      <c r="AI4" s="49" t="s">
        <v>374</v>
      </c>
      <c r="AJ4" s="47" t="s">
        <v>372</v>
      </c>
      <c r="AK4" s="48" t="s">
        <v>373</v>
      </c>
      <c r="AL4" s="49" t="s">
        <v>374</v>
      </c>
    </row>
    <row r="5" spans="1:38" ht="12.75">
      <c r="A5" s="126"/>
      <c r="B5" s="127"/>
      <c r="C5" s="50"/>
      <c r="D5" s="51"/>
      <c r="E5" s="52"/>
      <c r="F5" s="50"/>
      <c r="G5" s="51"/>
      <c r="H5" s="52"/>
      <c r="I5" s="50"/>
      <c r="J5" s="51"/>
      <c r="K5" s="52"/>
      <c r="L5" s="50"/>
      <c r="M5" s="51"/>
      <c r="N5" s="52"/>
      <c r="O5" s="50"/>
      <c r="P5" s="51"/>
      <c r="Q5" s="52"/>
      <c r="R5" s="50"/>
      <c r="S5" s="51"/>
      <c r="T5" s="52"/>
      <c r="U5" s="50"/>
      <c r="V5" s="51"/>
      <c r="W5" s="52"/>
      <c r="X5" s="50"/>
      <c r="Y5" s="51"/>
      <c r="Z5" s="52"/>
      <c r="AA5" s="50"/>
      <c r="AB5" s="51"/>
      <c r="AC5" s="52"/>
      <c r="AD5" s="50"/>
      <c r="AE5" s="51"/>
      <c r="AF5" s="52"/>
      <c r="AG5" s="50"/>
      <c r="AH5" s="51"/>
      <c r="AI5" s="52"/>
      <c r="AJ5" s="50"/>
      <c r="AK5" s="51"/>
      <c r="AL5" s="52"/>
    </row>
    <row r="6" spans="1:38" ht="12.75">
      <c r="A6" s="110"/>
      <c r="B6" s="53"/>
      <c r="C6" s="54"/>
      <c r="D6" s="55"/>
      <c r="E6" s="56"/>
      <c r="F6" s="54"/>
      <c r="G6" s="55"/>
      <c r="H6" s="56"/>
      <c r="I6" s="54"/>
      <c r="J6" s="55"/>
      <c r="K6" s="56"/>
      <c r="L6" s="54"/>
      <c r="M6" s="55"/>
      <c r="N6" s="56"/>
      <c r="O6" s="54"/>
      <c r="P6" s="55"/>
      <c r="Q6" s="56"/>
      <c r="R6" s="54"/>
      <c r="S6" s="55"/>
      <c r="T6" s="56"/>
      <c r="U6" s="54"/>
      <c r="V6" s="55"/>
      <c r="W6" s="56"/>
      <c r="X6" s="54"/>
      <c r="Y6" s="55"/>
      <c r="Z6" s="56"/>
      <c r="AA6" s="54"/>
      <c r="AB6" s="55"/>
      <c r="AC6" s="56"/>
      <c r="AD6" s="54"/>
      <c r="AE6" s="55"/>
      <c r="AF6" s="56"/>
      <c r="AG6" s="54"/>
      <c r="AH6" s="55"/>
      <c r="AI6" s="56"/>
      <c r="AJ6" s="54"/>
      <c r="AK6" s="55"/>
      <c r="AL6" s="56"/>
    </row>
    <row r="7" spans="1:38" ht="12.75">
      <c r="A7" s="110"/>
      <c r="B7" s="53"/>
      <c r="C7" s="54"/>
      <c r="D7" s="55"/>
      <c r="E7" s="56"/>
      <c r="F7" s="54"/>
      <c r="G7" s="55"/>
      <c r="H7" s="56"/>
      <c r="I7" s="54"/>
      <c r="J7" s="55"/>
      <c r="K7" s="56"/>
      <c r="L7" s="54"/>
      <c r="M7" s="55"/>
      <c r="N7" s="56"/>
      <c r="O7" s="54"/>
      <c r="P7" s="55"/>
      <c r="Q7" s="56"/>
      <c r="R7" s="54"/>
      <c r="S7" s="55"/>
      <c r="T7" s="56"/>
      <c r="U7" s="54"/>
      <c r="V7" s="55"/>
      <c r="W7" s="56"/>
      <c r="X7" s="54"/>
      <c r="Y7" s="55"/>
      <c r="Z7" s="56"/>
      <c r="AA7" s="54"/>
      <c r="AB7" s="55"/>
      <c r="AC7" s="56"/>
      <c r="AD7" s="54"/>
      <c r="AE7" s="55"/>
      <c r="AF7" s="56"/>
      <c r="AG7" s="54"/>
      <c r="AH7" s="55"/>
      <c r="AI7" s="56"/>
      <c r="AJ7" s="54"/>
      <c r="AK7" s="55"/>
      <c r="AL7" s="56"/>
    </row>
    <row r="8" spans="1:38" ht="12.75">
      <c r="A8" s="110"/>
      <c r="B8" s="53"/>
      <c r="C8" s="54"/>
      <c r="D8" s="55"/>
      <c r="E8" s="56"/>
      <c r="F8" s="54"/>
      <c r="G8" s="55"/>
      <c r="H8" s="56"/>
      <c r="I8" s="54"/>
      <c r="J8" s="55"/>
      <c r="K8" s="56"/>
      <c r="L8" s="54"/>
      <c r="M8" s="55"/>
      <c r="N8" s="56"/>
      <c r="O8" s="54"/>
      <c r="P8" s="55"/>
      <c r="Q8" s="56"/>
      <c r="R8" s="54"/>
      <c r="S8" s="55"/>
      <c r="T8" s="56"/>
      <c r="U8" s="54"/>
      <c r="V8" s="55"/>
      <c r="W8" s="56"/>
      <c r="X8" s="54"/>
      <c r="Y8" s="55"/>
      <c r="Z8" s="56"/>
      <c r="AA8" s="54"/>
      <c r="AB8" s="55"/>
      <c r="AC8" s="56"/>
      <c r="AD8" s="54"/>
      <c r="AE8" s="55"/>
      <c r="AF8" s="56"/>
      <c r="AG8" s="54"/>
      <c r="AH8" s="55"/>
      <c r="AI8" s="56"/>
      <c r="AJ8" s="54"/>
      <c r="AK8" s="55"/>
      <c r="AL8" s="56"/>
    </row>
    <row r="9" spans="1:38" ht="12.75">
      <c r="A9" s="110"/>
      <c r="B9" s="53"/>
      <c r="C9" s="54"/>
      <c r="D9" s="55"/>
      <c r="E9" s="56"/>
      <c r="F9" s="54"/>
      <c r="G9" s="55"/>
      <c r="H9" s="56"/>
      <c r="I9" s="54"/>
      <c r="J9" s="55"/>
      <c r="K9" s="56"/>
      <c r="L9" s="54"/>
      <c r="M9" s="55"/>
      <c r="N9" s="56"/>
      <c r="O9" s="54"/>
      <c r="P9" s="55"/>
      <c r="Q9" s="56"/>
      <c r="R9" s="54"/>
      <c r="S9" s="55"/>
      <c r="T9" s="56"/>
      <c r="U9" s="54"/>
      <c r="V9" s="55"/>
      <c r="W9" s="56"/>
      <c r="X9" s="54"/>
      <c r="Y9" s="55"/>
      <c r="Z9" s="56"/>
      <c r="AA9" s="54"/>
      <c r="AB9" s="55"/>
      <c r="AC9" s="56"/>
      <c r="AD9" s="54"/>
      <c r="AE9" s="55"/>
      <c r="AF9" s="56"/>
      <c r="AG9" s="54"/>
      <c r="AH9" s="55"/>
      <c r="AI9" s="56"/>
      <c r="AJ9" s="54"/>
      <c r="AK9" s="55"/>
      <c r="AL9" s="56"/>
    </row>
    <row r="10" spans="1:38" ht="12.75">
      <c r="A10" s="110"/>
      <c r="B10" s="53"/>
      <c r="C10" s="54"/>
      <c r="D10" s="55"/>
      <c r="E10" s="56"/>
      <c r="F10" s="54"/>
      <c r="G10" s="55"/>
      <c r="H10" s="56"/>
      <c r="I10" s="54"/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54"/>
      <c r="Y10" s="55"/>
      <c r="Z10" s="56"/>
      <c r="AA10" s="54"/>
      <c r="AB10" s="55"/>
      <c r="AC10" s="56"/>
      <c r="AD10" s="54"/>
      <c r="AE10" s="55"/>
      <c r="AF10" s="56"/>
      <c r="AG10" s="54"/>
      <c r="AH10" s="55"/>
      <c r="AI10" s="56"/>
      <c r="AJ10" s="54"/>
      <c r="AK10" s="55"/>
      <c r="AL10" s="56"/>
    </row>
    <row r="11" spans="1:38" ht="12.75">
      <c r="A11" s="110"/>
      <c r="B11" s="53"/>
      <c r="C11" s="54"/>
      <c r="D11" s="55"/>
      <c r="E11" s="56"/>
      <c r="F11" s="54"/>
      <c r="G11" s="55"/>
      <c r="H11" s="56"/>
      <c r="I11" s="54"/>
      <c r="J11" s="55"/>
      <c r="K11" s="56"/>
      <c r="L11" s="54"/>
      <c r="M11" s="55"/>
      <c r="N11" s="56"/>
      <c r="O11" s="54"/>
      <c r="P11" s="55"/>
      <c r="Q11" s="56"/>
      <c r="R11" s="54"/>
      <c r="S11" s="55"/>
      <c r="T11" s="56"/>
      <c r="U11" s="54"/>
      <c r="V11" s="55"/>
      <c r="W11" s="56"/>
      <c r="X11" s="54"/>
      <c r="Y11" s="55"/>
      <c r="Z11" s="56"/>
      <c r="AA11" s="54"/>
      <c r="AB11" s="55"/>
      <c r="AC11" s="56"/>
      <c r="AD11" s="54"/>
      <c r="AE11" s="55"/>
      <c r="AF11" s="56"/>
      <c r="AG11" s="54"/>
      <c r="AH11" s="55"/>
      <c r="AI11" s="56"/>
      <c r="AJ11" s="54"/>
      <c r="AK11" s="55"/>
      <c r="AL11" s="56"/>
    </row>
    <row r="12" spans="1:38" ht="12.75">
      <c r="A12" s="110"/>
      <c r="B12" s="53"/>
      <c r="C12" s="54"/>
      <c r="D12" s="55"/>
      <c r="E12" s="56"/>
      <c r="F12" s="54"/>
      <c r="G12" s="55"/>
      <c r="H12" s="56"/>
      <c r="I12" s="54"/>
      <c r="J12" s="55"/>
      <c r="K12" s="56"/>
      <c r="L12" s="54"/>
      <c r="M12" s="55"/>
      <c r="N12" s="56"/>
      <c r="O12" s="54"/>
      <c r="P12" s="55"/>
      <c r="Q12" s="56"/>
      <c r="R12" s="54"/>
      <c r="S12" s="55"/>
      <c r="T12" s="56"/>
      <c r="U12" s="54"/>
      <c r="V12" s="55"/>
      <c r="W12" s="56"/>
      <c r="X12" s="54"/>
      <c r="Y12" s="55"/>
      <c r="Z12" s="56"/>
      <c r="AA12" s="54"/>
      <c r="AB12" s="55"/>
      <c r="AC12" s="56"/>
      <c r="AD12" s="54"/>
      <c r="AE12" s="55"/>
      <c r="AF12" s="56"/>
      <c r="AG12" s="54"/>
      <c r="AH12" s="55"/>
      <c r="AI12" s="56"/>
      <c r="AJ12" s="54"/>
      <c r="AK12" s="55"/>
      <c r="AL12" s="56"/>
    </row>
    <row r="13" spans="1:38" ht="12.75">
      <c r="A13" s="110"/>
      <c r="B13" s="53"/>
      <c r="C13" s="54"/>
      <c r="D13" s="55"/>
      <c r="E13" s="56"/>
      <c r="F13" s="54"/>
      <c r="G13" s="55"/>
      <c r="H13" s="56"/>
      <c r="I13" s="54"/>
      <c r="J13" s="55"/>
      <c r="K13" s="56"/>
      <c r="L13" s="54"/>
      <c r="M13" s="55"/>
      <c r="N13" s="56"/>
      <c r="O13" s="54"/>
      <c r="P13" s="55"/>
      <c r="Q13" s="56"/>
      <c r="R13" s="54"/>
      <c r="S13" s="55"/>
      <c r="T13" s="56"/>
      <c r="U13" s="54"/>
      <c r="V13" s="55"/>
      <c r="W13" s="56"/>
      <c r="X13" s="54"/>
      <c r="Y13" s="55"/>
      <c r="Z13" s="56"/>
      <c r="AA13" s="54"/>
      <c r="AB13" s="55"/>
      <c r="AC13" s="56"/>
      <c r="AD13" s="54"/>
      <c r="AE13" s="55"/>
      <c r="AF13" s="56"/>
      <c r="AG13" s="54"/>
      <c r="AH13" s="55"/>
      <c r="AI13" s="56"/>
      <c r="AJ13" s="54"/>
      <c r="AK13" s="55"/>
      <c r="AL13" s="56"/>
    </row>
    <row r="14" spans="1:38" ht="12.75">
      <c r="A14" s="110"/>
      <c r="B14" s="53"/>
      <c r="C14" s="54"/>
      <c r="D14" s="55"/>
      <c r="E14" s="56"/>
      <c r="F14" s="54"/>
      <c r="G14" s="55"/>
      <c r="H14" s="56"/>
      <c r="I14" s="54"/>
      <c r="J14" s="55"/>
      <c r="K14" s="56"/>
      <c r="L14" s="54"/>
      <c r="M14" s="55"/>
      <c r="N14" s="56"/>
      <c r="O14" s="54"/>
      <c r="P14" s="55"/>
      <c r="Q14" s="56"/>
      <c r="R14" s="54"/>
      <c r="S14" s="55"/>
      <c r="T14" s="56"/>
      <c r="U14" s="54"/>
      <c r="V14" s="55"/>
      <c r="W14" s="56"/>
      <c r="X14" s="54"/>
      <c r="Y14" s="55"/>
      <c r="Z14" s="56"/>
      <c r="AA14" s="54"/>
      <c r="AB14" s="55"/>
      <c r="AC14" s="56"/>
      <c r="AD14" s="54"/>
      <c r="AE14" s="55"/>
      <c r="AF14" s="56"/>
      <c r="AG14" s="54"/>
      <c r="AH14" s="55"/>
      <c r="AI14" s="56"/>
      <c r="AJ14" s="54"/>
      <c r="AK14" s="55"/>
      <c r="AL14" s="56"/>
    </row>
    <row r="15" spans="1:38" ht="12.75">
      <c r="A15" s="110"/>
      <c r="B15" s="53"/>
      <c r="C15" s="54"/>
      <c r="D15" s="55"/>
      <c r="E15" s="56"/>
      <c r="F15" s="54"/>
      <c r="G15" s="55"/>
      <c r="H15" s="56"/>
      <c r="I15" s="54"/>
      <c r="J15" s="55"/>
      <c r="K15" s="56"/>
      <c r="L15" s="54"/>
      <c r="M15" s="55"/>
      <c r="N15" s="56"/>
      <c r="O15" s="54"/>
      <c r="P15" s="55"/>
      <c r="Q15" s="56"/>
      <c r="R15" s="54"/>
      <c r="S15" s="55"/>
      <c r="T15" s="56"/>
      <c r="U15" s="54"/>
      <c r="V15" s="55"/>
      <c r="W15" s="56"/>
      <c r="X15" s="54"/>
      <c r="Y15" s="55"/>
      <c r="Z15" s="56"/>
      <c r="AA15" s="54"/>
      <c r="AB15" s="55"/>
      <c r="AC15" s="56"/>
      <c r="AD15" s="54"/>
      <c r="AE15" s="55"/>
      <c r="AF15" s="56"/>
      <c r="AG15" s="54"/>
      <c r="AH15" s="55"/>
      <c r="AI15" s="56"/>
      <c r="AJ15" s="54"/>
      <c r="AK15" s="55"/>
      <c r="AL15" s="56"/>
    </row>
    <row r="16" spans="1:38" ht="12.75">
      <c r="A16" s="110"/>
      <c r="B16" s="53"/>
      <c r="C16" s="54"/>
      <c r="D16" s="55"/>
      <c r="E16" s="56"/>
      <c r="F16" s="54"/>
      <c r="G16" s="55"/>
      <c r="H16" s="56"/>
      <c r="I16" s="54"/>
      <c r="J16" s="55"/>
      <c r="K16" s="56"/>
      <c r="L16" s="54"/>
      <c r="M16" s="55"/>
      <c r="N16" s="56"/>
      <c r="O16" s="54"/>
      <c r="P16" s="55"/>
      <c r="Q16" s="56"/>
      <c r="R16" s="54"/>
      <c r="S16" s="55"/>
      <c r="T16" s="56"/>
      <c r="U16" s="54"/>
      <c r="V16" s="55"/>
      <c r="W16" s="56"/>
      <c r="X16" s="54"/>
      <c r="Y16" s="55"/>
      <c r="Z16" s="56"/>
      <c r="AA16" s="54"/>
      <c r="AB16" s="55"/>
      <c r="AC16" s="56"/>
      <c r="AD16" s="54"/>
      <c r="AE16" s="55"/>
      <c r="AF16" s="56"/>
      <c r="AG16" s="54"/>
      <c r="AH16" s="55"/>
      <c r="AI16" s="56"/>
      <c r="AJ16" s="54"/>
      <c r="AK16" s="55"/>
      <c r="AL16" s="56"/>
    </row>
    <row r="17" spans="1:38" ht="12.75">
      <c r="A17" s="110"/>
      <c r="B17" s="53"/>
      <c r="C17" s="54"/>
      <c r="D17" s="55"/>
      <c r="E17" s="56"/>
      <c r="F17" s="54"/>
      <c r="G17" s="55"/>
      <c r="H17" s="56"/>
      <c r="I17" s="54"/>
      <c r="J17" s="55"/>
      <c r="K17" s="56"/>
      <c r="L17" s="54"/>
      <c r="M17" s="55"/>
      <c r="N17" s="56"/>
      <c r="O17" s="54"/>
      <c r="P17" s="55"/>
      <c r="Q17" s="56"/>
      <c r="R17" s="54"/>
      <c r="S17" s="55"/>
      <c r="T17" s="56"/>
      <c r="U17" s="54"/>
      <c r="V17" s="55"/>
      <c r="W17" s="56"/>
      <c r="X17" s="54"/>
      <c r="Y17" s="55"/>
      <c r="Z17" s="56"/>
      <c r="AA17" s="54"/>
      <c r="AB17" s="55"/>
      <c r="AC17" s="56"/>
      <c r="AD17" s="54"/>
      <c r="AE17" s="55"/>
      <c r="AF17" s="56"/>
      <c r="AG17" s="54"/>
      <c r="AH17" s="55"/>
      <c r="AI17" s="56"/>
      <c r="AJ17" s="54"/>
      <c r="AK17" s="55"/>
      <c r="AL17" s="56"/>
    </row>
    <row r="18" spans="1:38" ht="12.75">
      <c r="A18" s="110"/>
      <c r="B18" s="53"/>
      <c r="C18" s="54"/>
      <c r="D18" s="55"/>
      <c r="E18" s="56"/>
      <c r="F18" s="54"/>
      <c r="G18" s="55"/>
      <c r="H18" s="56"/>
      <c r="I18" s="54"/>
      <c r="J18" s="55"/>
      <c r="K18" s="56"/>
      <c r="L18" s="54"/>
      <c r="M18" s="55"/>
      <c r="N18" s="56"/>
      <c r="O18" s="54"/>
      <c r="P18" s="55"/>
      <c r="Q18" s="56"/>
      <c r="R18" s="54"/>
      <c r="S18" s="55"/>
      <c r="T18" s="56"/>
      <c r="U18" s="54"/>
      <c r="V18" s="55"/>
      <c r="W18" s="56"/>
      <c r="X18" s="54"/>
      <c r="Y18" s="55"/>
      <c r="Z18" s="56"/>
      <c r="AA18" s="54"/>
      <c r="AB18" s="55"/>
      <c r="AC18" s="56"/>
      <c r="AD18" s="54"/>
      <c r="AE18" s="55"/>
      <c r="AF18" s="56"/>
      <c r="AG18" s="54"/>
      <c r="AH18" s="55"/>
      <c r="AI18" s="56"/>
      <c r="AJ18" s="54"/>
      <c r="AK18" s="55"/>
      <c r="AL18" s="56"/>
    </row>
    <row r="19" spans="1:38" ht="12.75">
      <c r="A19" s="110"/>
      <c r="B19" s="53"/>
      <c r="C19" s="54"/>
      <c r="D19" s="55"/>
      <c r="E19" s="56"/>
      <c r="F19" s="54"/>
      <c r="G19" s="55"/>
      <c r="H19" s="56"/>
      <c r="I19" s="54"/>
      <c r="J19" s="55"/>
      <c r="K19" s="56"/>
      <c r="L19" s="54"/>
      <c r="M19" s="55"/>
      <c r="N19" s="56"/>
      <c r="O19" s="54"/>
      <c r="P19" s="55"/>
      <c r="Q19" s="56"/>
      <c r="R19" s="54"/>
      <c r="S19" s="55"/>
      <c r="T19" s="56"/>
      <c r="U19" s="54"/>
      <c r="V19" s="55"/>
      <c r="W19" s="56"/>
      <c r="X19" s="54"/>
      <c r="Y19" s="55"/>
      <c r="Z19" s="56"/>
      <c r="AA19" s="54"/>
      <c r="AB19" s="55"/>
      <c r="AC19" s="56"/>
      <c r="AD19" s="54"/>
      <c r="AE19" s="55"/>
      <c r="AF19" s="56"/>
      <c r="AG19" s="54"/>
      <c r="AH19" s="55"/>
      <c r="AI19" s="56"/>
      <c r="AJ19" s="54"/>
      <c r="AK19" s="55"/>
      <c r="AL19" s="56"/>
    </row>
    <row r="20" spans="1:38" ht="12.75">
      <c r="A20" s="110"/>
      <c r="B20" s="53"/>
      <c r="C20" s="54"/>
      <c r="D20" s="55"/>
      <c r="E20" s="56"/>
      <c r="F20" s="54"/>
      <c r="G20" s="55"/>
      <c r="H20" s="56"/>
      <c r="I20" s="54"/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54"/>
      <c r="V20" s="55"/>
      <c r="W20" s="56"/>
      <c r="X20" s="54"/>
      <c r="Y20" s="55"/>
      <c r="Z20" s="56"/>
      <c r="AA20" s="54"/>
      <c r="AB20" s="55"/>
      <c r="AC20" s="56"/>
      <c r="AD20" s="54"/>
      <c r="AE20" s="55"/>
      <c r="AF20" s="56"/>
      <c r="AG20" s="54"/>
      <c r="AH20" s="55"/>
      <c r="AI20" s="56"/>
      <c r="AJ20" s="54"/>
      <c r="AK20" s="55"/>
      <c r="AL20" s="56"/>
    </row>
    <row r="21" spans="1:38" ht="12.75">
      <c r="A21" s="110"/>
      <c r="B21" s="53"/>
      <c r="C21" s="54"/>
      <c r="D21" s="55"/>
      <c r="E21" s="56"/>
      <c r="F21" s="54"/>
      <c r="G21" s="55"/>
      <c r="H21" s="56"/>
      <c r="I21" s="54"/>
      <c r="J21" s="55"/>
      <c r="K21" s="56"/>
      <c r="L21" s="54"/>
      <c r="M21" s="55"/>
      <c r="N21" s="56"/>
      <c r="O21" s="54"/>
      <c r="P21" s="55"/>
      <c r="Q21" s="56"/>
      <c r="R21" s="54"/>
      <c r="S21" s="55"/>
      <c r="T21" s="56"/>
      <c r="U21" s="54"/>
      <c r="V21" s="55"/>
      <c r="W21" s="56"/>
      <c r="X21" s="54"/>
      <c r="Y21" s="55"/>
      <c r="Z21" s="56"/>
      <c r="AA21" s="54"/>
      <c r="AB21" s="55"/>
      <c r="AC21" s="56"/>
      <c r="AD21" s="54"/>
      <c r="AE21" s="55"/>
      <c r="AF21" s="56"/>
      <c r="AG21" s="54"/>
      <c r="AH21" s="55"/>
      <c r="AI21" s="56"/>
      <c r="AJ21" s="54"/>
      <c r="AK21" s="55"/>
      <c r="AL21" s="56"/>
    </row>
    <row r="22" spans="1:38" ht="12.75">
      <c r="A22" s="110"/>
      <c r="B22" s="53"/>
      <c r="C22" s="54"/>
      <c r="D22" s="55"/>
      <c r="E22" s="56"/>
      <c r="F22" s="54"/>
      <c r="G22" s="55"/>
      <c r="H22" s="56"/>
      <c r="I22" s="54"/>
      <c r="J22" s="55"/>
      <c r="K22" s="56"/>
      <c r="L22" s="54"/>
      <c r="M22" s="55"/>
      <c r="N22" s="56"/>
      <c r="O22" s="54"/>
      <c r="P22" s="55"/>
      <c r="Q22" s="56"/>
      <c r="R22" s="54"/>
      <c r="S22" s="55"/>
      <c r="T22" s="56"/>
      <c r="U22" s="54"/>
      <c r="V22" s="55"/>
      <c r="W22" s="56"/>
      <c r="X22" s="54"/>
      <c r="Y22" s="55"/>
      <c r="Z22" s="56"/>
      <c r="AA22" s="54"/>
      <c r="AB22" s="55"/>
      <c r="AC22" s="56"/>
      <c r="AD22" s="54"/>
      <c r="AE22" s="55"/>
      <c r="AF22" s="56"/>
      <c r="AG22" s="54"/>
      <c r="AH22" s="55"/>
      <c r="AI22" s="56"/>
      <c r="AJ22" s="54"/>
      <c r="AK22" s="55"/>
      <c r="AL22" s="56"/>
    </row>
    <row r="23" spans="1:38" ht="12.75">
      <c r="A23" s="110"/>
      <c r="B23" s="53"/>
      <c r="C23" s="54"/>
      <c r="D23" s="55"/>
      <c r="E23" s="56"/>
      <c r="F23" s="54"/>
      <c r="G23" s="55"/>
      <c r="H23" s="56"/>
      <c r="I23" s="54"/>
      <c r="J23" s="55"/>
      <c r="K23" s="56"/>
      <c r="L23" s="54"/>
      <c r="M23" s="55"/>
      <c r="N23" s="56"/>
      <c r="O23" s="54"/>
      <c r="P23" s="55"/>
      <c r="Q23" s="56"/>
      <c r="R23" s="54"/>
      <c r="S23" s="55"/>
      <c r="T23" s="56"/>
      <c r="U23" s="54"/>
      <c r="V23" s="55"/>
      <c r="W23" s="56"/>
      <c r="X23" s="54"/>
      <c r="Y23" s="55"/>
      <c r="Z23" s="56"/>
      <c r="AA23" s="54"/>
      <c r="AB23" s="55"/>
      <c r="AC23" s="56"/>
      <c r="AD23" s="54"/>
      <c r="AE23" s="55"/>
      <c r="AF23" s="56"/>
      <c r="AG23" s="54"/>
      <c r="AH23" s="55"/>
      <c r="AI23" s="56"/>
      <c r="AJ23" s="54"/>
      <c r="AK23" s="55"/>
      <c r="AL23" s="56"/>
    </row>
    <row r="24" spans="1:38" ht="12.75">
      <c r="A24" s="110"/>
      <c r="B24" s="53"/>
      <c r="C24" s="54"/>
      <c r="D24" s="55"/>
      <c r="E24" s="56"/>
      <c r="F24" s="54"/>
      <c r="G24" s="55"/>
      <c r="H24" s="56"/>
      <c r="I24" s="54"/>
      <c r="J24" s="55"/>
      <c r="K24" s="56"/>
      <c r="L24" s="54"/>
      <c r="M24" s="55"/>
      <c r="N24" s="56"/>
      <c r="O24" s="54"/>
      <c r="P24" s="55"/>
      <c r="Q24" s="56"/>
      <c r="R24" s="54"/>
      <c r="S24" s="55"/>
      <c r="T24" s="56"/>
      <c r="U24" s="54"/>
      <c r="V24" s="55"/>
      <c r="W24" s="56"/>
      <c r="X24" s="54"/>
      <c r="Y24" s="55"/>
      <c r="Z24" s="56"/>
      <c r="AA24" s="54"/>
      <c r="AB24" s="55"/>
      <c r="AC24" s="56"/>
      <c r="AD24" s="54"/>
      <c r="AE24" s="55"/>
      <c r="AF24" s="56"/>
      <c r="AG24" s="54"/>
      <c r="AH24" s="55"/>
      <c r="AI24" s="56"/>
      <c r="AJ24" s="54"/>
      <c r="AK24" s="55"/>
      <c r="AL24" s="56"/>
    </row>
    <row r="25" spans="1:38" ht="12.75">
      <c r="A25" s="110"/>
      <c r="B25" s="53"/>
      <c r="C25" s="54"/>
      <c r="D25" s="55"/>
      <c r="E25" s="56"/>
      <c r="F25" s="54"/>
      <c r="G25" s="55"/>
      <c r="H25" s="56"/>
      <c r="I25" s="54"/>
      <c r="J25" s="55"/>
      <c r="K25" s="56"/>
      <c r="L25" s="54"/>
      <c r="M25" s="55"/>
      <c r="N25" s="56"/>
      <c r="O25" s="54"/>
      <c r="P25" s="55"/>
      <c r="Q25" s="56"/>
      <c r="R25" s="54"/>
      <c r="S25" s="55"/>
      <c r="T25" s="56"/>
      <c r="U25" s="54"/>
      <c r="V25" s="55"/>
      <c r="W25" s="56"/>
      <c r="X25" s="54"/>
      <c r="Y25" s="55"/>
      <c r="Z25" s="56"/>
      <c r="AA25" s="54"/>
      <c r="AB25" s="55"/>
      <c r="AC25" s="56"/>
      <c r="AD25" s="54"/>
      <c r="AE25" s="55"/>
      <c r="AF25" s="56"/>
      <c r="AG25" s="54"/>
      <c r="AH25" s="55"/>
      <c r="AI25" s="56"/>
      <c r="AJ25" s="54"/>
      <c r="AK25" s="55"/>
      <c r="AL25" s="56"/>
    </row>
    <row r="26" spans="1:38" ht="12.75">
      <c r="A26" s="110"/>
      <c r="B26" s="53"/>
      <c r="C26" s="54"/>
      <c r="D26" s="55"/>
      <c r="E26" s="56"/>
      <c r="F26" s="54"/>
      <c r="G26" s="55"/>
      <c r="H26" s="56"/>
      <c r="I26" s="54"/>
      <c r="J26" s="55"/>
      <c r="K26" s="56"/>
      <c r="L26" s="54"/>
      <c r="M26" s="55"/>
      <c r="N26" s="56"/>
      <c r="O26" s="54"/>
      <c r="P26" s="55"/>
      <c r="Q26" s="56"/>
      <c r="R26" s="54"/>
      <c r="S26" s="55"/>
      <c r="T26" s="56"/>
      <c r="U26" s="54"/>
      <c r="V26" s="55"/>
      <c r="W26" s="56"/>
      <c r="X26" s="54"/>
      <c r="Y26" s="55"/>
      <c r="Z26" s="56"/>
      <c r="AA26" s="54"/>
      <c r="AB26" s="55"/>
      <c r="AC26" s="56"/>
      <c r="AD26" s="54"/>
      <c r="AE26" s="55"/>
      <c r="AF26" s="56"/>
      <c r="AG26" s="54"/>
      <c r="AH26" s="55"/>
      <c r="AI26" s="56"/>
      <c r="AJ26" s="54"/>
      <c r="AK26" s="55"/>
      <c r="AL26" s="56"/>
    </row>
    <row r="27" spans="1:38" ht="12.75">
      <c r="A27" s="110"/>
      <c r="B27" s="53"/>
      <c r="C27" s="54"/>
      <c r="D27" s="55"/>
      <c r="E27" s="56"/>
      <c r="F27" s="54"/>
      <c r="G27" s="55"/>
      <c r="H27" s="56"/>
      <c r="I27" s="54"/>
      <c r="J27" s="55"/>
      <c r="K27" s="56"/>
      <c r="L27" s="54"/>
      <c r="M27" s="55"/>
      <c r="N27" s="56"/>
      <c r="O27" s="54"/>
      <c r="P27" s="55"/>
      <c r="Q27" s="56"/>
      <c r="R27" s="54"/>
      <c r="S27" s="55"/>
      <c r="T27" s="56"/>
      <c r="U27" s="54"/>
      <c r="V27" s="55"/>
      <c r="W27" s="56"/>
      <c r="X27" s="54"/>
      <c r="Y27" s="55"/>
      <c r="Z27" s="56"/>
      <c r="AA27" s="54"/>
      <c r="AB27" s="55"/>
      <c r="AC27" s="56"/>
      <c r="AD27" s="54"/>
      <c r="AE27" s="55"/>
      <c r="AF27" s="56"/>
      <c r="AG27" s="54"/>
      <c r="AH27" s="55"/>
      <c r="AI27" s="56"/>
      <c r="AJ27" s="54"/>
      <c r="AK27" s="55"/>
      <c r="AL27" s="56"/>
    </row>
    <row r="28" spans="1:38" ht="12.75">
      <c r="A28" s="110"/>
      <c r="B28" s="53"/>
      <c r="C28" s="54"/>
      <c r="D28" s="55"/>
      <c r="E28" s="56"/>
      <c r="F28" s="54"/>
      <c r="G28" s="55"/>
      <c r="H28" s="56"/>
      <c r="I28" s="54"/>
      <c r="J28" s="55"/>
      <c r="K28" s="56"/>
      <c r="L28" s="54"/>
      <c r="M28" s="55"/>
      <c r="N28" s="56"/>
      <c r="O28" s="54"/>
      <c r="P28" s="55"/>
      <c r="Q28" s="56"/>
      <c r="R28" s="54"/>
      <c r="S28" s="55"/>
      <c r="T28" s="56"/>
      <c r="U28" s="54"/>
      <c r="V28" s="55"/>
      <c r="W28" s="56"/>
      <c r="X28" s="54"/>
      <c r="Y28" s="55"/>
      <c r="Z28" s="56"/>
      <c r="AA28" s="54"/>
      <c r="AB28" s="55"/>
      <c r="AC28" s="56"/>
      <c r="AD28" s="54"/>
      <c r="AE28" s="55"/>
      <c r="AF28" s="56"/>
      <c r="AG28" s="54"/>
      <c r="AH28" s="55"/>
      <c r="AI28" s="56"/>
      <c r="AJ28" s="54"/>
      <c r="AK28" s="55"/>
      <c r="AL28" s="56"/>
    </row>
    <row r="29" spans="1:38" ht="12.75">
      <c r="A29" s="110"/>
      <c r="B29" s="53"/>
      <c r="C29" s="54"/>
      <c r="D29" s="55"/>
      <c r="E29" s="56"/>
      <c r="F29" s="54"/>
      <c r="G29" s="55"/>
      <c r="H29" s="56"/>
      <c r="I29" s="54"/>
      <c r="J29" s="55"/>
      <c r="K29" s="56"/>
      <c r="L29" s="54"/>
      <c r="M29" s="55"/>
      <c r="N29" s="56"/>
      <c r="O29" s="54"/>
      <c r="P29" s="55"/>
      <c r="Q29" s="56"/>
      <c r="R29" s="54"/>
      <c r="S29" s="55"/>
      <c r="T29" s="56"/>
      <c r="U29" s="54"/>
      <c r="V29" s="55"/>
      <c r="W29" s="56"/>
      <c r="X29" s="54"/>
      <c r="Y29" s="55"/>
      <c r="Z29" s="56"/>
      <c r="AA29" s="54"/>
      <c r="AB29" s="55"/>
      <c r="AC29" s="56"/>
      <c r="AD29" s="54"/>
      <c r="AE29" s="55"/>
      <c r="AF29" s="56"/>
      <c r="AG29" s="54"/>
      <c r="AH29" s="55"/>
      <c r="AI29" s="56"/>
      <c r="AJ29" s="54"/>
      <c r="AK29" s="55"/>
      <c r="AL29" s="56"/>
    </row>
    <row r="30" spans="1:38" ht="12.75">
      <c r="A30" s="110"/>
      <c r="B30" s="53"/>
      <c r="C30" s="54"/>
      <c r="D30" s="55"/>
      <c r="E30" s="56"/>
      <c r="F30" s="54"/>
      <c r="G30" s="55"/>
      <c r="H30" s="56"/>
      <c r="I30" s="54"/>
      <c r="J30" s="55"/>
      <c r="K30" s="56"/>
      <c r="L30" s="54"/>
      <c r="M30" s="55"/>
      <c r="N30" s="56"/>
      <c r="O30" s="54"/>
      <c r="P30" s="55"/>
      <c r="Q30" s="56"/>
      <c r="R30" s="54"/>
      <c r="S30" s="55"/>
      <c r="T30" s="56"/>
      <c r="U30" s="54"/>
      <c r="V30" s="55"/>
      <c r="W30" s="56"/>
      <c r="X30" s="54"/>
      <c r="Y30" s="55"/>
      <c r="Z30" s="56"/>
      <c r="AA30" s="54"/>
      <c r="AB30" s="55"/>
      <c r="AC30" s="56"/>
      <c r="AD30" s="54"/>
      <c r="AE30" s="55"/>
      <c r="AF30" s="56"/>
      <c r="AG30" s="54"/>
      <c r="AH30" s="55"/>
      <c r="AI30" s="56"/>
      <c r="AJ30" s="54"/>
      <c r="AK30" s="55"/>
      <c r="AL30" s="56"/>
    </row>
    <row r="31" spans="1:38" ht="12.75">
      <c r="A31" s="110"/>
      <c r="B31" s="53"/>
      <c r="C31" s="54"/>
      <c r="D31" s="55"/>
      <c r="E31" s="56"/>
      <c r="F31" s="54"/>
      <c r="G31" s="55"/>
      <c r="H31" s="56"/>
      <c r="I31" s="54"/>
      <c r="J31" s="55"/>
      <c r="K31" s="56"/>
      <c r="L31" s="54"/>
      <c r="M31" s="55"/>
      <c r="N31" s="56"/>
      <c r="O31" s="54"/>
      <c r="P31" s="55"/>
      <c r="Q31" s="56"/>
      <c r="R31" s="54"/>
      <c r="S31" s="55"/>
      <c r="T31" s="56"/>
      <c r="U31" s="54"/>
      <c r="V31" s="55"/>
      <c r="W31" s="56"/>
      <c r="X31" s="54"/>
      <c r="Y31" s="55"/>
      <c r="Z31" s="56"/>
      <c r="AA31" s="54"/>
      <c r="AB31" s="55"/>
      <c r="AC31" s="56"/>
      <c r="AD31" s="54"/>
      <c r="AE31" s="55"/>
      <c r="AF31" s="56"/>
      <c r="AG31" s="54"/>
      <c r="AH31" s="55"/>
      <c r="AI31" s="56"/>
      <c r="AJ31" s="54"/>
      <c r="AK31" s="55"/>
      <c r="AL31" s="56"/>
    </row>
    <row r="32" spans="1:38" ht="12.75">
      <c r="A32" s="110"/>
      <c r="B32" s="53"/>
      <c r="C32" s="54"/>
      <c r="D32" s="55"/>
      <c r="E32" s="56"/>
      <c r="F32" s="54"/>
      <c r="G32" s="55"/>
      <c r="H32" s="56"/>
      <c r="I32" s="54"/>
      <c r="J32" s="55"/>
      <c r="K32" s="56"/>
      <c r="L32" s="54"/>
      <c r="M32" s="55"/>
      <c r="N32" s="56"/>
      <c r="O32" s="54"/>
      <c r="P32" s="55"/>
      <c r="Q32" s="56"/>
      <c r="R32" s="54"/>
      <c r="S32" s="55"/>
      <c r="T32" s="56"/>
      <c r="U32" s="54"/>
      <c r="V32" s="55"/>
      <c r="W32" s="56"/>
      <c r="X32" s="54"/>
      <c r="Y32" s="55"/>
      <c r="Z32" s="56"/>
      <c r="AA32" s="54"/>
      <c r="AB32" s="55"/>
      <c r="AC32" s="56"/>
      <c r="AD32" s="54"/>
      <c r="AE32" s="55"/>
      <c r="AF32" s="56"/>
      <c r="AG32" s="54"/>
      <c r="AH32" s="55"/>
      <c r="AI32" s="56"/>
      <c r="AJ32" s="54"/>
      <c r="AK32" s="55"/>
      <c r="AL32" s="56"/>
    </row>
    <row r="33" spans="1:38" ht="12.75">
      <c r="A33" s="110"/>
      <c r="B33" s="53"/>
      <c r="C33" s="54"/>
      <c r="D33" s="55"/>
      <c r="E33" s="56"/>
      <c r="F33" s="54"/>
      <c r="G33" s="55"/>
      <c r="H33" s="56"/>
      <c r="I33" s="54"/>
      <c r="J33" s="55"/>
      <c r="K33" s="56"/>
      <c r="L33" s="54"/>
      <c r="M33" s="55"/>
      <c r="N33" s="56"/>
      <c r="O33" s="54"/>
      <c r="P33" s="55"/>
      <c r="Q33" s="56"/>
      <c r="R33" s="54"/>
      <c r="S33" s="55"/>
      <c r="T33" s="56"/>
      <c r="U33" s="54"/>
      <c r="V33" s="55"/>
      <c r="W33" s="56"/>
      <c r="X33" s="54"/>
      <c r="Y33" s="55"/>
      <c r="Z33" s="56"/>
      <c r="AA33" s="54"/>
      <c r="AB33" s="55"/>
      <c r="AC33" s="56"/>
      <c r="AD33" s="54"/>
      <c r="AE33" s="55"/>
      <c r="AF33" s="56"/>
      <c r="AG33" s="54"/>
      <c r="AH33" s="55"/>
      <c r="AI33" s="56"/>
      <c r="AJ33" s="54"/>
      <c r="AK33" s="55"/>
      <c r="AL33" s="56"/>
    </row>
    <row r="34" spans="1:38" ht="12.75">
      <c r="A34" s="110"/>
      <c r="B34" s="53"/>
      <c r="C34" s="54"/>
      <c r="D34" s="55"/>
      <c r="E34" s="56"/>
      <c r="F34" s="54"/>
      <c r="G34" s="55"/>
      <c r="H34" s="56"/>
      <c r="I34" s="54"/>
      <c r="J34" s="55"/>
      <c r="K34" s="56"/>
      <c r="L34" s="54"/>
      <c r="M34" s="55"/>
      <c r="N34" s="56"/>
      <c r="O34" s="54"/>
      <c r="P34" s="55"/>
      <c r="Q34" s="56"/>
      <c r="R34" s="54"/>
      <c r="S34" s="55"/>
      <c r="T34" s="56"/>
      <c r="U34" s="54"/>
      <c r="V34" s="55"/>
      <c r="W34" s="56"/>
      <c r="X34" s="54"/>
      <c r="Y34" s="55"/>
      <c r="Z34" s="56"/>
      <c r="AA34" s="54"/>
      <c r="AB34" s="55"/>
      <c r="AC34" s="56"/>
      <c r="AD34" s="54"/>
      <c r="AE34" s="55"/>
      <c r="AF34" s="56"/>
      <c r="AG34" s="54"/>
      <c r="AH34" s="55"/>
      <c r="AI34" s="56"/>
      <c r="AJ34" s="54"/>
      <c r="AK34" s="55"/>
      <c r="AL34" s="56"/>
    </row>
    <row r="35" spans="1:38" ht="12.75">
      <c r="A35" s="110"/>
      <c r="B35" s="53"/>
      <c r="C35" s="54"/>
      <c r="D35" s="55"/>
      <c r="E35" s="56"/>
      <c r="F35" s="54"/>
      <c r="G35" s="55"/>
      <c r="H35" s="56"/>
      <c r="I35" s="54"/>
      <c r="J35" s="55"/>
      <c r="K35" s="56"/>
      <c r="L35" s="54"/>
      <c r="M35" s="55"/>
      <c r="N35" s="56"/>
      <c r="O35" s="54"/>
      <c r="P35" s="55"/>
      <c r="Q35" s="56"/>
      <c r="R35" s="54"/>
      <c r="S35" s="55"/>
      <c r="T35" s="56"/>
      <c r="U35" s="54"/>
      <c r="V35" s="55"/>
      <c r="W35" s="56"/>
      <c r="X35" s="54"/>
      <c r="Y35" s="55"/>
      <c r="Z35" s="56"/>
      <c r="AA35" s="54"/>
      <c r="AB35" s="55"/>
      <c r="AC35" s="56"/>
      <c r="AD35" s="54"/>
      <c r="AE35" s="55"/>
      <c r="AF35" s="56"/>
      <c r="AG35" s="54"/>
      <c r="AH35" s="55"/>
      <c r="AI35" s="56"/>
      <c r="AJ35" s="54"/>
      <c r="AK35" s="55"/>
      <c r="AL35" s="56"/>
    </row>
    <row r="36" spans="1:38" ht="12.75">
      <c r="A36" s="110"/>
      <c r="B36" s="78"/>
      <c r="C36" s="79"/>
      <c r="D36" s="80"/>
      <c r="E36" s="81"/>
      <c r="F36" s="79"/>
      <c r="G36" s="80"/>
      <c r="H36" s="81"/>
      <c r="I36" s="79"/>
      <c r="J36" s="80"/>
      <c r="K36" s="81"/>
      <c r="L36" s="79"/>
      <c r="M36" s="80"/>
      <c r="N36" s="81"/>
      <c r="O36" s="79"/>
      <c r="P36" s="80"/>
      <c r="Q36" s="81"/>
      <c r="R36" s="79"/>
      <c r="S36" s="80"/>
      <c r="T36" s="81"/>
      <c r="U36" s="79"/>
      <c r="V36" s="80"/>
      <c r="W36" s="81"/>
      <c r="X36" s="79"/>
      <c r="Y36" s="80"/>
      <c r="Z36" s="81"/>
      <c r="AA36" s="79"/>
      <c r="AB36" s="80"/>
      <c r="AC36" s="81"/>
      <c r="AD36" s="79"/>
      <c r="AE36" s="80"/>
      <c r="AF36" s="81"/>
      <c r="AG36" s="79"/>
      <c r="AH36" s="80"/>
      <c r="AI36" s="81"/>
      <c r="AJ36" s="79"/>
      <c r="AK36" s="80"/>
      <c r="AL36" s="81"/>
    </row>
    <row r="37" spans="1:38" ht="12.75">
      <c r="A37" s="110"/>
      <c r="B37" s="53"/>
      <c r="C37" s="54"/>
      <c r="D37" s="55"/>
      <c r="E37" s="56"/>
      <c r="F37" s="54"/>
      <c r="G37" s="55"/>
      <c r="H37" s="56"/>
      <c r="I37" s="54"/>
      <c r="J37" s="55"/>
      <c r="K37" s="56"/>
      <c r="L37" s="54"/>
      <c r="M37" s="55"/>
      <c r="N37" s="56"/>
      <c r="O37" s="54"/>
      <c r="P37" s="55"/>
      <c r="Q37" s="56"/>
      <c r="R37" s="54"/>
      <c r="S37" s="55"/>
      <c r="T37" s="56"/>
      <c r="U37" s="54"/>
      <c r="V37" s="55"/>
      <c r="W37" s="56"/>
      <c r="X37" s="54"/>
      <c r="Y37" s="55"/>
      <c r="Z37" s="56"/>
      <c r="AA37" s="54"/>
      <c r="AB37" s="55"/>
      <c r="AC37" s="56"/>
      <c r="AD37" s="54"/>
      <c r="AE37" s="55"/>
      <c r="AF37" s="56"/>
      <c r="AG37" s="54"/>
      <c r="AH37" s="55"/>
      <c r="AI37" s="56"/>
      <c r="AJ37" s="54"/>
      <c r="AK37" s="55"/>
      <c r="AL37" s="56"/>
    </row>
    <row r="38" spans="1:38" ht="12.75">
      <c r="A38" s="110"/>
      <c r="B38" s="53"/>
      <c r="C38" s="54"/>
      <c r="D38" s="55"/>
      <c r="E38" s="56"/>
      <c r="F38" s="54"/>
      <c r="G38" s="55"/>
      <c r="H38" s="56"/>
      <c r="I38" s="54"/>
      <c r="J38" s="55"/>
      <c r="K38" s="56"/>
      <c r="L38" s="54"/>
      <c r="M38" s="55"/>
      <c r="N38" s="56"/>
      <c r="O38" s="54"/>
      <c r="P38" s="55"/>
      <c r="Q38" s="56"/>
      <c r="R38" s="54"/>
      <c r="S38" s="55"/>
      <c r="T38" s="56"/>
      <c r="U38" s="54"/>
      <c r="V38" s="55"/>
      <c r="W38" s="56"/>
      <c r="X38" s="54"/>
      <c r="Y38" s="55"/>
      <c r="Z38" s="56"/>
      <c r="AA38" s="54"/>
      <c r="AB38" s="55"/>
      <c r="AC38" s="56"/>
      <c r="AD38" s="54"/>
      <c r="AE38" s="55"/>
      <c r="AF38" s="56"/>
      <c r="AG38" s="54"/>
      <c r="AH38" s="55"/>
      <c r="AI38" s="56"/>
      <c r="AJ38" s="54"/>
      <c r="AK38" s="55"/>
      <c r="AL38" s="56"/>
    </row>
    <row r="39" spans="1:38" ht="12.75">
      <c r="A39" s="110"/>
      <c r="B39" s="53"/>
      <c r="C39" s="54"/>
      <c r="D39" s="55"/>
      <c r="E39" s="56"/>
      <c r="F39" s="54"/>
      <c r="G39" s="55"/>
      <c r="H39" s="56"/>
      <c r="I39" s="54"/>
      <c r="J39" s="55"/>
      <c r="K39" s="56"/>
      <c r="L39" s="54"/>
      <c r="M39" s="55"/>
      <c r="N39" s="56"/>
      <c r="O39" s="54"/>
      <c r="P39" s="55"/>
      <c r="Q39" s="56"/>
      <c r="R39" s="54"/>
      <c r="S39" s="55"/>
      <c r="T39" s="56"/>
      <c r="U39" s="54"/>
      <c r="V39" s="55"/>
      <c r="W39" s="56"/>
      <c r="X39" s="54"/>
      <c r="Y39" s="55"/>
      <c r="Z39" s="56"/>
      <c r="AA39" s="54"/>
      <c r="AB39" s="55"/>
      <c r="AC39" s="56"/>
      <c r="AD39" s="54"/>
      <c r="AE39" s="55"/>
      <c r="AF39" s="56"/>
      <c r="AG39" s="54"/>
      <c r="AH39" s="55"/>
      <c r="AI39" s="56"/>
      <c r="AJ39" s="54"/>
      <c r="AK39" s="55"/>
      <c r="AL39" s="56"/>
    </row>
    <row r="40" spans="1:38" ht="12.75">
      <c r="A40" s="110"/>
      <c r="B40" s="53"/>
      <c r="C40" s="54"/>
      <c r="D40" s="55"/>
      <c r="E40" s="56"/>
      <c r="F40" s="54"/>
      <c r="G40" s="55"/>
      <c r="H40" s="56"/>
      <c r="I40" s="54"/>
      <c r="J40" s="55"/>
      <c r="K40" s="56"/>
      <c r="L40" s="54"/>
      <c r="M40" s="55"/>
      <c r="N40" s="56"/>
      <c r="O40" s="54"/>
      <c r="P40" s="55"/>
      <c r="Q40" s="56"/>
      <c r="R40" s="54"/>
      <c r="S40" s="55"/>
      <c r="T40" s="56"/>
      <c r="U40" s="54"/>
      <c r="V40" s="55"/>
      <c r="W40" s="56"/>
      <c r="X40" s="54"/>
      <c r="Y40" s="55"/>
      <c r="Z40" s="56"/>
      <c r="AA40" s="54"/>
      <c r="AB40" s="55"/>
      <c r="AC40" s="56"/>
      <c r="AD40" s="54"/>
      <c r="AE40" s="55"/>
      <c r="AF40" s="56"/>
      <c r="AG40" s="54"/>
      <c r="AH40" s="55"/>
      <c r="AI40" s="56"/>
      <c r="AJ40" s="54"/>
      <c r="AK40" s="55"/>
      <c r="AL40" s="56"/>
    </row>
    <row r="41" spans="1:38" ht="12.75">
      <c r="A41" s="110"/>
      <c r="B41" s="53"/>
      <c r="C41" s="54"/>
      <c r="D41" s="55"/>
      <c r="E41" s="56"/>
      <c r="F41" s="54"/>
      <c r="G41" s="55"/>
      <c r="H41" s="56"/>
      <c r="I41" s="54"/>
      <c r="J41" s="55"/>
      <c r="K41" s="56"/>
      <c r="L41" s="54"/>
      <c r="M41" s="55"/>
      <c r="N41" s="56"/>
      <c r="O41" s="54"/>
      <c r="P41" s="55"/>
      <c r="Q41" s="56"/>
      <c r="R41" s="54"/>
      <c r="S41" s="55"/>
      <c r="T41" s="56"/>
      <c r="U41" s="54"/>
      <c r="V41" s="55"/>
      <c r="W41" s="56"/>
      <c r="X41" s="54"/>
      <c r="Y41" s="55"/>
      <c r="Z41" s="56"/>
      <c r="AA41" s="54"/>
      <c r="AB41" s="55"/>
      <c r="AC41" s="56"/>
      <c r="AD41" s="54"/>
      <c r="AE41" s="55"/>
      <c r="AF41" s="56"/>
      <c r="AG41" s="54"/>
      <c r="AH41" s="55"/>
      <c r="AI41" s="56"/>
      <c r="AJ41" s="54"/>
      <c r="AK41" s="55"/>
      <c r="AL41" s="56"/>
    </row>
    <row r="42" spans="1:38" ht="12.75">
      <c r="A42" s="110"/>
      <c r="B42" s="53"/>
      <c r="C42" s="54"/>
      <c r="D42" s="55"/>
      <c r="E42" s="56"/>
      <c r="F42" s="54"/>
      <c r="G42" s="55"/>
      <c r="H42" s="56"/>
      <c r="I42" s="54"/>
      <c r="J42" s="55"/>
      <c r="K42" s="56"/>
      <c r="L42" s="54"/>
      <c r="M42" s="55"/>
      <c r="N42" s="56"/>
      <c r="O42" s="54"/>
      <c r="P42" s="55"/>
      <c r="Q42" s="56"/>
      <c r="R42" s="54"/>
      <c r="S42" s="55"/>
      <c r="T42" s="56"/>
      <c r="U42" s="54"/>
      <c r="V42" s="55"/>
      <c r="W42" s="56"/>
      <c r="X42" s="54"/>
      <c r="Y42" s="55"/>
      <c r="Z42" s="56"/>
      <c r="AA42" s="54"/>
      <c r="AB42" s="55"/>
      <c r="AC42" s="56"/>
      <c r="AD42" s="54"/>
      <c r="AE42" s="55"/>
      <c r="AF42" s="56"/>
      <c r="AG42" s="54"/>
      <c r="AH42" s="55"/>
      <c r="AI42" s="56"/>
      <c r="AJ42" s="54"/>
      <c r="AK42" s="55"/>
      <c r="AL42" s="56"/>
    </row>
    <row r="43" spans="1:38" ht="12.75">
      <c r="A43" s="110"/>
      <c r="B43" s="53"/>
      <c r="C43" s="54"/>
      <c r="D43" s="55"/>
      <c r="E43" s="56"/>
      <c r="F43" s="54"/>
      <c r="G43" s="55"/>
      <c r="H43" s="56"/>
      <c r="I43" s="54"/>
      <c r="J43" s="55"/>
      <c r="K43" s="56"/>
      <c r="L43" s="54"/>
      <c r="M43" s="55"/>
      <c r="N43" s="56"/>
      <c r="O43" s="54"/>
      <c r="P43" s="55"/>
      <c r="Q43" s="56"/>
      <c r="R43" s="54"/>
      <c r="S43" s="55"/>
      <c r="T43" s="56"/>
      <c r="U43" s="54"/>
      <c r="V43" s="55"/>
      <c r="W43" s="56"/>
      <c r="X43" s="54"/>
      <c r="Y43" s="55"/>
      <c r="Z43" s="56"/>
      <c r="AA43" s="54"/>
      <c r="AB43" s="55"/>
      <c r="AC43" s="56"/>
      <c r="AD43" s="54"/>
      <c r="AE43" s="55"/>
      <c r="AF43" s="56"/>
      <c r="AG43" s="54"/>
      <c r="AH43" s="55"/>
      <c r="AI43" s="56"/>
      <c r="AJ43" s="54"/>
      <c r="AK43" s="55"/>
      <c r="AL43" s="56"/>
    </row>
    <row r="44" spans="1:38" ht="12.75">
      <c r="A44" s="110"/>
      <c r="B44" s="53"/>
      <c r="C44" s="54"/>
      <c r="D44" s="55"/>
      <c r="E44" s="56"/>
      <c r="F44" s="54"/>
      <c r="G44" s="55"/>
      <c r="H44" s="56"/>
      <c r="I44" s="54"/>
      <c r="J44" s="55"/>
      <c r="K44" s="56"/>
      <c r="L44" s="54"/>
      <c r="M44" s="55"/>
      <c r="N44" s="56"/>
      <c r="O44" s="54"/>
      <c r="P44" s="55"/>
      <c r="Q44" s="56"/>
      <c r="R44" s="54"/>
      <c r="S44" s="55"/>
      <c r="T44" s="56"/>
      <c r="U44" s="54"/>
      <c r="V44" s="55"/>
      <c r="W44" s="56"/>
      <c r="X44" s="54"/>
      <c r="Y44" s="55"/>
      <c r="Z44" s="56"/>
      <c r="AA44" s="54"/>
      <c r="AB44" s="55"/>
      <c r="AC44" s="56"/>
      <c r="AD44" s="54"/>
      <c r="AE44" s="55"/>
      <c r="AF44" s="56"/>
      <c r="AG44" s="54"/>
      <c r="AH44" s="55"/>
      <c r="AI44" s="56"/>
      <c r="AJ44" s="54"/>
      <c r="AK44" s="55"/>
      <c r="AL44" s="56"/>
    </row>
    <row r="45" spans="1:38" ht="12.75">
      <c r="A45" s="110"/>
      <c r="B45" s="53"/>
      <c r="C45" s="54"/>
      <c r="D45" s="55"/>
      <c r="E45" s="56"/>
      <c r="F45" s="54"/>
      <c r="G45" s="55"/>
      <c r="H45" s="56"/>
      <c r="I45" s="54"/>
      <c r="J45" s="55"/>
      <c r="K45" s="56"/>
      <c r="L45" s="54"/>
      <c r="M45" s="55"/>
      <c r="N45" s="56"/>
      <c r="O45" s="54"/>
      <c r="P45" s="55"/>
      <c r="Q45" s="56"/>
      <c r="R45" s="54"/>
      <c r="S45" s="55"/>
      <c r="T45" s="56"/>
      <c r="U45" s="54"/>
      <c r="V45" s="55"/>
      <c r="W45" s="56"/>
      <c r="X45" s="54"/>
      <c r="Y45" s="55"/>
      <c r="Z45" s="56"/>
      <c r="AA45" s="54"/>
      <c r="AB45" s="55"/>
      <c r="AC45" s="56"/>
      <c r="AD45" s="54"/>
      <c r="AE45" s="55"/>
      <c r="AF45" s="56"/>
      <c r="AG45" s="54"/>
      <c r="AH45" s="55"/>
      <c r="AI45" s="56"/>
      <c r="AJ45" s="54"/>
      <c r="AK45" s="55"/>
      <c r="AL45" s="56"/>
    </row>
    <row r="46" spans="1:38" ht="12.75">
      <c r="A46" s="110"/>
      <c r="B46" s="53"/>
      <c r="C46" s="54"/>
      <c r="D46" s="55"/>
      <c r="E46" s="56"/>
      <c r="F46" s="54"/>
      <c r="G46" s="55"/>
      <c r="H46" s="56"/>
      <c r="I46" s="54"/>
      <c r="J46" s="55"/>
      <c r="K46" s="56"/>
      <c r="L46" s="54"/>
      <c r="M46" s="55"/>
      <c r="N46" s="56"/>
      <c r="O46" s="54"/>
      <c r="P46" s="55"/>
      <c r="Q46" s="56"/>
      <c r="R46" s="54"/>
      <c r="S46" s="55"/>
      <c r="T46" s="56"/>
      <c r="U46" s="54"/>
      <c r="V46" s="55"/>
      <c r="W46" s="56"/>
      <c r="X46" s="54"/>
      <c r="Y46" s="55"/>
      <c r="Z46" s="56"/>
      <c r="AA46" s="54"/>
      <c r="AB46" s="55"/>
      <c r="AC46" s="56"/>
      <c r="AD46" s="54"/>
      <c r="AE46" s="55"/>
      <c r="AF46" s="56"/>
      <c r="AG46" s="54"/>
      <c r="AH46" s="55"/>
      <c r="AI46" s="56"/>
      <c r="AJ46" s="54"/>
      <c r="AK46" s="55"/>
      <c r="AL46" s="56"/>
    </row>
    <row r="47" spans="1:38" ht="12.75">
      <c r="A47" s="110"/>
      <c r="B47" s="53"/>
      <c r="C47" s="54"/>
      <c r="D47" s="55"/>
      <c r="E47" s="56"/>
      <c r="F47" s="54"/>
      <c r="G47" s="55"/>
      <c r="H47" s="56"/>
      <c r="I47" s="54"/>
      <c r="J47" s="55"/>
      <c r="K47" s="56"/>
      <c r="L47" s="54"/>
      <c r="M47" s="55"/>
      <c r="N47" s="56"/>
      <c r="O47" s="54"/>
      <c r="P47" s="55"/>
      <c r="Q47" s="56"/>
      <c r="R47" s="54"/>
      <c r="S47" s="55"/>
      <c r="T47" s="56"/>
      <c r="U47" s="54"/>
      <c r="V47" s="55"/>
      <c r="W47" s="56"/>
      <c r="X47" s="54"/>
      <c r="Y47" s="55"/>
      <c r="Z47" s="56"/>
      <c r="AA47" s="54"/>
      <c r="AB47" s="55"/>
      <c r="AC47" s="56"/>
      <c r="AD47" s="54"/>
      <c r="AE47" s="55"/>
      <c r="AF47" s="56"/>
      <c r="AG47" s="54"/>
      <c r="AH47" s="55"/>
      <c r="AI47" s="56"/>
      <c r="AJ47" s="54"/>
      <c r="AK47" s="55"/>
      <c r="AL47" s="56"/>
    </row>
    <row r="48" spans="1:38" ht="12.75">
      <c r="A48" s="110"/>
      <c r="B48" s="53"/>
      <c r="C48" s="54"/>
      <c r="D48" s="55"/>
      <c r="E48" s="56"/>
      <c r="F48" s="54"/>
      <c r="G48" s="55"/>
      <c r="H48" s="56"/>
      <c r="I48" s="54"/>
      <c r="J48" s="55"/>
      <c r="K48" s="56"/>
      <c r="L48" s="54"/>
      <c r="M48" s="55"/>
      <c r="N48" s="56"/>
      <c r="O48" s="54"/>
      <c r="P48" s="55"/>
      <c r="Q48" s="56"/>
      <c r="R48" s="54"/>
      <c r="S48" s="55"/>
      <c r="T48" s="56"/>
      <c r="U48" s="54"/>
      <c r="V48" s="55"/>
      <c r="W48" s="56"/>
      <c r="X48" s="54"/>
      <c r="Y48" s="55"/>
      <c r="Z48" s="56"/>
      <c r="AA48" s="54"/>
      <c r="AB48" s="55"/>
      <c r="AC48" s="56"/>
      <c r="AD48" s="54"/>
      <c r="AE48" s="55"/>
      <c r="AF48" s="56"/>
      <c r="AG48" s="54"/>
      <c r="AH48" s="55"/>
      <c r="AI48" s="56"/>
      <c r="AJ48" s="54"/>
      <c r="AK48" s="55"/>
      <c r="AL48" s="56"/>
    </row>
    <row r="49" spans="1:38" ht="12.75">
      <c r="A49" s="110"/>
      <c r="B49" s="53"/>
      <c r="C49" s="54"/>
      <c r="D49" s="55"/>
      <c r="E49" s="56"/>
      <c r="F49" s="54"/>
      <c r="G49" s="55"/>
      <c r="H49" s="56"/>
      <c r="I49" s="54"/>
      <c r="J49" s="55"/>
      <c r="K49" s="56"/>
      <c r="L49" s="54"/>
      <c r="M49" s="55"/>
      <c r="N49" s="56"/>
      <c r="O49" s="54"/>
      <c r="P49" s="55"/>
      <c r="Q49" s="56"/>
      <c r="R49" s="54"/>
      <c r="S49" s="55"/>
      <c r="T49" s="56"/>
      <c r="U49" s="54"/>
      <c r="V49" s="55"/>
      <c r="W49" s="56"/>
      <c r="X49" s="54"/>
      <c r="Y49" s="55"/>
      <c r="Z49" s="56"/>
      <c r="AA49" s="54"/>
      <c r="AB49" s="55"/>
      <c r="AC49" s="56"/>
      <c r="AD49" s="54"/>
      <c r="AE49" s="55"/>
      <c r="AF49" s="56"/>
      <c r="AG49" s="54"/>
      <c r="AH49" s="55"/>
      <c r="AI49" s="56"/>
      <c r="AJ49" s="54"/>
      <c r="AK49" s="55"/>
      <c r="AL49" s="56"/>
    </row>
    <row r="50" spans="1:38" ht="12.75">
      <c r="A50" s="110"/>
      <c r="B50" s="53"/>
      <c r="C50" s="54"/>
      <c r="D50" s="55"/>
      <c r="E50" s="56"/>
      <c r="F50" s="54"/>
      <c r="G50" s="55"/>
      <c r="H50" s="56"/>
      <c r="I50" s="54"/>
      <c r="J50" s="55"/>
      <c r="K50" s="56"/>
      <c r="L50" s="54"/>
      <c r="M50" s="55"/>
      <c r="N50" s="56"/>
      <c r="O50" s="54"/>
      <c r="P50" s="55"/>
      <c r="Q50" s="56"/>
      <c r="R50" s="54"/>
      <c r="S50" s="55"/>
      <c r="T50" s="56"/>
      <c r="U50" s="54"/>
      <c r="V50" s="55"/>
      <c r="W50" s="56"/>
      <c r="X50" s="54"/>
      <c r="Y50" s="55"/>
      <c r="Z50" s="56"/>
      <c r="AA50" s="54"/>
      <c r="AB50" s="55"/>
      <c r="AC50" s="56"/>
      <c r="AD50" s="54"/>
      <c r="AE50" s="55"/>
      <c r="AF50" s="56"/>
      <c r="AG50" s="54"/>
      <c r="AH50" s="55"/>
      <c r="AI50" s="56"/>
      <c r="AJ50" s="54"/>
      <c r="AK50" s="55"/>
      <c r="AL50" s="56"/>
    </row>
    <row r="51" spans="1:38" ht="12.75">
      <c r="A51" s="110"/>
      <c r="B51" s="53"/>
      <c r="C51" s="54"/>
      <c r="D51" s="55"/>
      <c r="E51" s="56"/>
      <c r="F51" s="54"/>
      <c r="G51" s="55"/>
      <c r="H51" s="56"/>
      <c r="I51" s="54"/>
      <c r="J51" s="55"/>
      <c r="K51" s="56"/>
      <c r="L51" s="54"/>
      <c r="M51" s="55"/>
      <c r="N51" s="56"/>
      <c r="O51" s="54"/>
      <c r="P51" s="55"/>
      <c r="Q51" s="56"/>
      <c r="R51" s="54"/>
      <c r="S51" s="55"/>
      <c r="T51" s="56"/>
      <c r="U51" s="54"/>
      <c r="V51" s="55"/>
      <c r="W51" s="56"/>
      <c r="X51" s="54"/>
      <c r="Y51" s="55"/>
      <c r="Z51" s="56"/>
      <c r="AA51" s="54"/>
      <c r="AB51" s="55"/>
      <c r="AC51" s="56"/>
      <c r="AD51" s="54"/>
      <c r="AE51" s="55"/>
      <c r="AF51" s="56"/>
      <c r="AG51" s="54"/>
      <c r="AH51" s="55"/>
      <c r="AI51" s="56"/>
      <c r="AJ51" s="54"/>
      <c r="AK51" s="55"/>
      <c r="AL51" s="56"/>
    </row>
    <row r="52" spans="1:38" ht="12.75">
      <c r="A52" s="110"/>
      <c r="B52" s="53"/>
      <c r="C52" s="54"/>
      <c r="D52" s="55"/>
      <c r="E52" s="56"/>
      <c r="F52" s="54"/>
      <c r="G52" s="55"/>
      <c r="H52" s="56"/>
      <c r="I52" s="54"/>
      <c r="J52" s="55"/>
      <c r="K52" s="56"/>
      <c r="L52" s="54"/>
      <c r="M52" s="55"/>
      <c r="N52" s="56"/>
      <c r="O52" s="54"/>
      <c r="P52" s="55"/>
      <c r="Q52" s="56"/>
      <c r="R52" s="54"/>
      <c r="S52" s="55"/>
      <c r="T52" s="56"/>
      <c r="U52" s="54"/>
      <c r="V52" s="55"/>
      <c r="W52" s="56"/>
      <c r="X52" s="54"/>
      <c r="Y52" s="55"/>
      <c r="Z52" s="56"/>
      <c r="AA52" s="54"/>
      <c r="AB52" s="55"/>
      <c r="AC52" s="56"/>
      <c r="AD52" s="54"/>
      <c r="AE52" s="55"/>
      <c r="AF52" s="56"/>
      <c r="AG52" s="54"/>
      <c r="AH52" s="55"/>
      <c r="AI52" s="56"/>
      <c r="AJ52" s="54"/>
      <c r="AK52" s="55"/>
      <c r="AL52" s="56"/>
    </row>
    <row r="53" spans="1:38" ht="12.75">
      <c r="A53" s="110"/>
      <c r="B53" s="53"/>
      <c r="C53" s="54"/>
      <c r="D53" s="55"/>
      <c r="E53" s="56"/>
      <c r="F53" s="54"/>
      <c r="G53" s="55"/>
      <c r="H53" s="56"/>
      <c r="I53" s="54"/>
      <c r="J53" s="55"/>
      <c r="K53" s="56"/>
      <c r="L53" s="54"/>
      <c r="M53" s="55"/>
      <c r="N53" s="56"/>
      <c r="O53" s="54"/>
      <c r="P53" s="55"/>
      <c r="Q53" s="56"/>
      <c r="R53" s="54"/>
      <c r="S53" s="55"/>
      <c r="T53" s="56"/>
      <c r="U53" s="54"/>
      <c r="V53" s="55"/>
      <c r="W53" s="56"/>
      <c r="X53" s="54"/>
      <c r="Y53" s="55"/>
      <c r="Z53" s="56"/>
      <c r="AA53" s="54"/>
      <c r="AB53" s="55"/>
      <c r="AC53" s="56"/>
      <c r="AD53" s="54"/>
      <c r="AE53" s="55"/>
      <c r="AF53" s="56"/>
      <c r="AG53" s="54"/>
      <c r="AH53" s="55"/>
      <c r="AI53" s="56"/>
      <c r="AJ53" s="54"/>
      <c r="AK53" s="55"/>
      <c r="AL53" s="56"/>
    </row>
    <row r="54" spans="1:38" ht="12.75">
      <c r="A54" s="110"/>
      <c r="B54" s="53"/>
      <c r="C54" s="54"/>
      <c r="D54" s="55"/>
      <c r="E54" s="56"/>
      <c r="F54" s="54"/>
      <c r="G54" s="55"/>
      <c r="H54" s="56"/>
      <c r="I54" s="54"/>
      <c r="J54" s="55"/>
      <c r="K54" s="56"/>
      <c r="L54" s="54"/>
      <c r="M54" s="55"/>
      <c r="N54" s="56"/>
      <c r="O54" s="54"/>
      <c r="P54" s="55"/>
      <c r="Q54" s="56"/>
      <c r="R54" s="54"/>
      <c r="S54" s="55"/>
      <c r="T54" s="56"/>
      <c r="U54" s="54"/>
      <c r="V54" s="55"/>
      <c r="W54" s="56"/>
      <c r="X54" s="54"/>
      <c r="Y54" s="55"/>
      <c r="Z54" s="56"/>
      <c r="AA54" s="54"/>
      <c r="AB54" s="55"/>
      <c r="AC54" s="56"/>
      <c r="AD54" s="54"/>
      <c r="AE54" s="55"/>
      <c r="AF54" s="56"/>
      <c r="AG54" s="54"/>
      <c r="AH54" s="55"/>
      <c r="AI54" s="56"/>
      <c r="AJ54" s="54"/>
      <c r="AK54" s="55"/>
      <c r="AL54" s="56"/>
    </row>
    <row r="55" spans="1:38" ht="12.75">
      <c r="A55" s="110"/>
      <c r="B55" s="53"/>
      <c r="C55" s="54"/>
      <c r="D55" s="55"/>
      <c r="E55" s="109"/>
      <c r="F55" s="54"/>
      <c r="G55" s="55"/>
      <c r="H55" s="56"/>
      <c r="I55" s="54"/>
      <c r="J55" s="55"/>
      <c r="K55" s="56"/>
      <c r="L55" s="54"/>
      <c r="M55" s="55"/>
      <c r="N55" s="56"/>
      <c r="O55" s="54"/>
      <c r="P55" s="55"/>
      <c r="Q55" s="56"/>
      <c r="R55" s="54"/>
      <c r="S55" s="55"/>
      <c r="T55" s="56"/>
      <c r="U55" s="54"/>
      <c r="V55" s="55"/>
      <c r="W55" s="56"/>
      <c r="X55" s="54"/>
      <c r="Y55" s="55"/>
      <c r="Z55" s="56"/>
      <c r="AA55" s="54"/>
      <c r="AB55" s="55"/>
      <c r="AC55" s="56"/>
      <c r="AD55" s="54"/>
      <c r="AE55" s="55"/>
      <c r="AF55" s="56"/>
      <c r="AG55" s="54"/>
      <c r="AH55" s="55"/>
      <c r="AI55" s="56"/>
      <c r="AJ55" s="54"/>
      <c r="AK55" s="55"/>
      <c r="AL55" s="56"/>
    </row>
    <row r="56" spans="1:38" ht="12.75">
      <c r="A56" s="110"/>
      <c r="B56" s="53"/>
      <c r="C56" s="54"/>
      <c r="D56" s="55"/>
      <c r="E56" s="56"/>
      <c r="F56" s="54"/>
      <c r="G56" s="55"/>
      <c r="H56" s="56"/>
      <c r="I56" s="54"/>
      <c r="J56" s="55"/>
      <c r="K56" s="56"/>
      <c r="L56" s="54"/>
      <c r="M56" s="55"/>
      <c r="N56" s="56"/>
      <c r="O56" s="54"/>
      <c r="P56" s="55"/>
      <c r="Q56" s="56"/>
      <c r="R56" s="54"/>
      <c r="S56" s="55"/>
      <c r="T56" s="56"/>
      <c r="U56" s="54"/>
      <c r="V56" s="55"/>
      <c r="W56" s="56"/>
      <c r="X56" s="54"/>
      <c r="Y56" s="55"/>
      <c r="Z56" s="56"/>
      <c r="AA56" s="54"/>
      <c r="AB56" s="55"/>
      <c r="AC56" s="56"/>
      <c r="AD56" s="54"/>
      <c r="AE56" s="55"/>
      <c r="AF56" s="56"/>
      <c r="AG56" s="54"/>
      <c r="AH56" s="55"/>
      <c r="AI56" s="56"/>
      <c r="AJ56" s="54"/>
      <c r="AK56" s="55"/>
      <c r="AL56" s="56"/>
    </row>
    <row r="57" spans="1:38" ht="12.75">
      <c r="A57" s="110"/>
      <c r="B57" s="53"/>
      <c r="C57" s="54"/>
      <c r="D57" s="55"/>
      <c r="E57" s="56"/>
      <c r="F57" s="54"/>
      <c r="G57" s="55"/>
      <c r="H57" s="56"/>
      <c r="I57" s="54"/>
      <c r="J57" s="55"/>
      <c r="K57" s="56"/>
      <c r="L57" s="54"/>
      <c r="M57" s="55"/>
      <c r="N57" s="56"/>
      <c r="O57" s="54"/>
      <c r="P57" s="55"/>
      <c r="Q57" s="56"/>
      <c r="R57" s="54"/>
      <c r="S57" s="55"/>
      <c r="T57" s="56"/>
      <c r="U57" s="54"/>
      <c r="V57" s="55"/>
      <c r="W57" s="56"/>
      <c r="X57" s="54"/>
      <c r="Y57" s="55"/>
      <c r="Z57" s="56"/>
      <c r="AA57" s="54"/>
      <c r="AB57" s="55"/>
      <c r="AC57" s="56"/>
      <c r="AD57" s="54"/>
      <c r="AE57" s="55"/>
      <c r="AF57" s="56"/>
      <c r="AG57" s="54"/>
      <c r="AH57" s="55"/>
      <c r="AI57" s="56"/>
      <c r="AJ57" s="54"/>
      <c r="AK57" s="55"/>
      <c r="AL57" s="56"/>
    </row>
    <row r="58" spans="1:38" ht="12.75">
      <c r="A58" s="110"/>
      <c r="B58" s="53"/>
      <c r="C58" s="54"/>
      <c r="D58" s="55"/>
      <c r="E58" s="56"/>
      <c r="F58" s="54"/>
      <c r="G58" s="55"/>
      <c r="H58" s="56"/>
      <c r="I58" s="54"/>
      <c r="J58" s="55"/>
      <c r="K58" s="56"/>
      <c r="L58" s="54"/>
      <c r="M58" s="55"/>
      <c r="N58" s="56"/>
      <c r="O58" s="54"/>
      <c r="P58" s="55"/>
      <c r="Q58" s="56"/>
      <c r="R58" s="54"/>
      <c r="S58" s="55"/>
      <c r="T58" s="56"/>
      <c r="U58" s="54"/>
      <c r="V58" s="55"/>
      <c r="W58" s="56"/>
      <c r="X58" s="54"/>
      <c r="Y58" s="55"/>
      <c r="Z58" s="56"/>
      <c r="AA58" s="54"/>
      <c r="AB58" s="55"/>
      <c r="AC58" s="56"/>
      <c r="AD58" s="54"/>
      <c r="AE58" s="55"/>
      <c r="AF58" s="56"/>
      <c r="AG58" s="54"/>
      <c r="AH58" s="55"/>
      <c r="AI58" s="56"/>
      <c r="AJ58" s="54"/>
      <c r="AK58" s="55"/>
      <c r="AL58" s="56"/>
    </row>
    <row r="59" spans="1:38" ht="12.75">
      <c r="A59" s="110"/>
      <c r="B59" s="53"/>
      <c r="C59" s="54"/>
      <c r="D59" s="55"/>
      <c r="E59" s="56"/>
      <c r="F59" s="54"/>
      <c r="G59" s="55"/>
      <c r="H59" s="56"/>
      <c r="I59" s="54"/>
      <c r="J59" s="55"/>
      <c r="K59" s="56"/>
      <c r="L59" s="54"/>
      <c r="M59" s="55"/>
      <c r="N59" s="56"/>
      <c r="O59" s="54"/>
      <c r="P59" s="55"/>
      <c r="Q59" s="56"/>
      <c r="R59" s="54"/>
      <c r="S59" s="55"/>
      <c r="T59" s="56"/>
      <c r="U59" s="54"/>
      <c r="V59" s="55"/>
      <c r="W59" s="56"/>
      <c r="X59" s="54"/>
      <c r="Y59" s="55"/>
      <c r="Z59" s="56"/>
      <c r="AA59" s="54"/>
      <c r="AB59" s="55"/>
      <c r="AC59" s="56"/>
      <c r="AD59" s="54"/>
      <c r="AE59" s="55"/>
      <c r="AF59" s="56"/>
      <c r="AG59" s="54"/>
      <c r="AH59" s="55"/>
      <c r="AI59" s="56"/>
      <c r="AJ59" s="54"/>
      <c r="AK59" s="55"/>
      <c r="AL59" s="56"/>
    </row>
    <row r="60" spans="1:38" ht="12.75">
      <c r="A60" s="110"/>
      <c r="B60" s="53"/>
      <c r="C60" s="54"/>
      <c r="D60" s="55"/>
      <c r="E60" s="56"/>
      <c r="F60" s="54"/>
      <c r="G60" s="55"/>
      <c r="H60" s="56"/>
      <c r="I60" s="54"/>
      <c r="J60" s="55"/>
      <c r="K60" s="56"/>
      <c r="L60" s="54"/>
      <c r="M60" s="55"/>
      <c r="N60" s="56"/>
      <c r="O60" s="54"/>
      <c r="P60" s="55"/>
      <c r="Q60" s="56"/>
      <c r="R60" s="54"/>
      <c r="S60" s="55"/>
      <c r="T60" s="56"/>
      <c r="U60" s="54"/>
      <c r="V60" s="55"/>
      <c r="W60" s="56"/>
      <c r="X60" s="54"/>
      <c r="Y60" s="55"/>
      <c r="Z60" s="56"/>
      <c r="AA60" s="54"/>
      <c r="AB60" s="55"/>
      <c r="AC60" s="56"/>
      <c r="AD60" s="54"/>
      <c r="AE60" s="55"/>
      <c r="AF60" s="56"/>
      <c r="AG60" s="54"/>
      <c r="AH60" s="55"/>
      <c r="AI60" s="56"/>
      <c r="AJ60" s="54"/>
      <c r="AK60" s="55"/>
      <c r="AL60" s="56"/>
    </row>
    <row r="61" spans="1:38" ht="12.75">
      <c r="A61" s="110"/>
      <c r="B61" s="53"/>
      <c r="C61" s="54"/>
      <c r="D61" s="55"/>
      <c r="E61" s="56"/>
      <c r="F61" s="54"/>
      <c r="G61" s="55"/>
      <c r="H61" s="56"/>
      <c r="I61" s="54"/>
      <c r="J61" s="55"/>
      <c r="K61" s="56"/>
      <c r="L61" s="54"/>
      <c r="M61" s="55"/>
      <c r="N61" s="56"/>
      <c r="O61" s="54"/>
      <c r="P61" s="55"/>
      <c r="Q61" s="56"/>
      <c r="R61" s="54"/>
      <c r="S61" s="55"/>
      <c r="T61" s="56"/>
      <c r="U61" s="54"/>
      <c r="V61" s="55"/>
      <c r="W61" s="56"/>
      <c r="X61" s="54"/>
      <c r="Y61" s="55"/>
      <c r="Z61" s="56"/>
      <c r="AA61" s="54"/>
      <c r="AB61" s="55"/>
      <c r="AC61" s="56"/>
      <c r="AD61" s="54"/>
      <c r="AE61" s="55"/>
      <c r="AF61" s="56"/>
      <c r="AG61" s="54"/>
      <c r="AH61" s="55"/>
      <c r="AI61" s="56"/>
      <c r="AJ61" s="54"/>
      <c r="AK61" s="55"/>
      <c r="AL61" s="56"/>
    </row>
    <row r="62" spans="1:38" ht="12.75">
      <c r="A62" s="110"/>
      <c r="B62" s="53"/>
      <c r="C62" s="54"/>
      <c r="D62" s="55"/>
      <c r="E62" s="56"/>
      <c r="F62" s="54"/>
      <c r="G62" s="55"/>
      <c r="H62" s="56"/>
      <c r="I62" s="54"/>
      <c r="J62" s="55"/>
      <c r="K62" s="56"/>
      <c r="L62" s="54"/>
      <c r="M62" s="55"/>
      <c r="N62" s="56"/>
      <c r="O62" s="54"/>
      <c r="P62" s="55"/>
      <c r="Q62" s="56"/>
      <c r="R62" s="54"/>
      <c r="S62" s="55"/>
      <c r="T62" s="56"/>
      <c r="U62" s="54"/>
      <c r="V62" s="55"/>
      <c r="W62" s="56"/>
      <c r="X62" s="54"/>
      <c r="Y62" s="55"/>
      <c r="Z62" s="56"/>
      <c r="AA62" s="54"/>
      <c r="AB62" s="55"/>
      <c r="AC62" s="56"/>
      <c r="AD62" s="54"/>
      <c r="AE62" s="55"/>
      <c r="AF62" s="56"/>
      <c r="AG62" s="54"/>
      <c r="AH62" s="55"/>
      <c r="AI62" s="56"/>
      <c r="AJ62" s="54"/>
      <c r="AK62" s="55"/>
      <c r="AL62" s="56"/>
    </row>
    <row r="63" spans="1:38" ht="12.75">
      <c r="A63" s="110"/>
      <c r="B63" s="53"/>
      <c r="C63" s="54"/>
      <c r="D63" s="55"/>
      <c r="E63" s="56"/>
      <c r="F63" s="54"/>
      <c r="G63" s="55"/>
      <c r="H63" s="56"/>
      <c r="I63" s="54"/>
      <c r="J63" s="55"/>
      <c r="K63" s="56"/>
      <c r="L63" s="54"/>
      <c r="M63" s="55"/>
      <c r="N63" s="56"/>
      <c r="O63" s="54"/>
      <c r="P63" s="55"/>
      <c r="Q63" s="56"/>
      <c r="R63" s="54"/>
      <c r="S63" s="55"/>
      <c r="T63" s="56"/>
      <c r="U63" s="54"/>
      <c r="V63" s="55"/>
      <c r="W63" s="56"/>
      <c r="X63" s="54"/>
      <c r="Y63" s="55"/>
      <c r="Z63" s="56"/>
      <c r="AA63" s="54"/>
      <c r="AB63" s="55"/>
      <c r="AC63" s="56"/>
      <c r="AD63" s="54"/>
      <c r="AE63" s="55"/>
      <c r="AF63" s="56"/>
      <c r="AG63" s="54"/>
      <c r="AH63" s="55"/>
      <c r="AI63" s="56"/>
      <c r="AJ63" s="54"/>
      <c r="AK63" s="55"/>
      <c r="AL63" s="56"/>
    </row>
    <row r="64" spans="1:38" ht="12.75">
      <c r="A64" s="110"/>
      <c r="B64" s="53"/>
      <c r="C64" s="54"/>
      <c r="D64" s="55"/>
      <c r="E64" s="56"/>
      <c r="F64" s="54"/>
      <c r="G64" s="55"/>
      <c r="H64" s="56"/>
      <c r="I64" s="54"/>
      <c r="J64" s="55"/>
      <c r="K64" s="56"/>
      <c r="L64" s="54"/>
      <c r="M64" s="55"/>
      <c r="N64" s="56"/>
      <c r="O64" s="54"/>
      <c r="P64" s="55"/>
      <c r="Q64" s="56"/>
      <c r="R64" s="54"/>
      <c r="S64" s="55"/>
      <c r="T64" s="56"/>
      <c r="U64" s="54"/>
      <c r="V64" s="55"/>
      <c r="W64" s="56"/>
      <c r="X64" s="54"/>
      <c r="Y64" s="55"/>
      <c r="Z64" s="56"/>
      <c r="AA64" s="54"/>
      <c r="AB64" s="55"/>
      <c r="AC64" s="56"/>
      <c r="AD64" s="54"/>
      <c r="AE64" s="55"/>
      <c r="AF64" s="56"/>
      <c r="AG64" s="54"/>
      <c r="AH64" s="55"/>
      <c r="AI64" s="56"/>
      <c r="AJ64" s="54"/>
      <c r="AK64" s="55"/>
      <c r="AL64" s="56"/>
    </row>
    <row r="65" spans="1:38" ht="12.75">
      <c r="A65" s="110"/>
      <c r="B65" s="53"/>
      <c r="C65" s="54"/>
      <c r="D65" s="55"/>
      <c r="E65" s="56"/>
      <c r="F65" s="54"/>
      <c r="G65" s="55"/>
      <c r="H65" s="56"/>
      <c r="I65" s="54"/>
      <c r="J65" s="55"/>
      <c r="K65" s="56"/>
      <c r="L65" s="54"/>
      <c r="M65" s="55"/>
      <c r="N65" s="56"/>
      <c r="O65" s="54"/>
      <c r="P65" s="55"/>
      <c r="Q65" s="56"/>
      <c r="R65" s="54"/>
      <c r="S65" s="55"/>
      <c r="T65" s="56"/>
      <c r="U65" s="54"/>
      <c r="V65" s="55"/>
      <c r="W65" s="56"/>
      <c r="X65" s="54"/>
      <c r="Y65" s="55"/>
      <c r="Z65" s="56"/>
      <c r="AA65" s="54"/>
      <c r="AB65" s="55"/>
      <c r="AC65" s="56"/>
      <c r="AD65" s="54"/>
      <c r="AE65" s="55"/>
      <c r="AF65" s="56"/>
      <c r="AG65" s="54"/>
      <c r="AH65" s="55"/>
      <c r="AI65" s="56"/>
      <c r="AJ65" s="54"/>
      <c r="AK65" s="55"/>
      <c r="AL65" s="56"/>
    </row>
    <row r="66" spans="1:38" ht="12.75">
      <c r="A66" s="110"/>
      <c r="B66" s="53"/>
      <c r="C66" s="54"/>
      <c r="D66" s="55"/>
      <c r="E66" s="56"/>
      <c r="F66" s="54"/>
      <c r="G66" s="55"/>
      <c r="H66" s="56"/>
      <c r="I66" s="54"/>
      <c r="J66" s="55"/>
      <c r="K66" s="56"/>
      <c r="L66" s="54"/>
      <c r="M66" s="55"/>
      <c r="N66" s="56"/>
      <c r="O66" s="54"/>
      <c r="P66" s="55"/>
      <c r="Q66" s="56"/>
      <c r="R66" s="54"/>
      <c r="S66" s="55"/>
      <c r="T66" s="56"/>
      <c r="U66" s="54"/>
      <c r="V66" s="55"/>
      <c r="W66" s="56"/>
      <c r="X66" s="54"/>
      <c r="Y66" s="55"/>
      <c r="Z66" s="56"/>
      <c r="AA66" s="54"/>
      <c r="AB66" s="55"/>
      <c r="AC66" s="56"/>
      <c r="AD66" s="54"/>
      <c r="AE66" s="55"/>
      <c r="AF66" s="56"/>
      <c r="AG66" s="54"/>
      <c r="AH66" s="55"/>
      <c r="AI66" s="56"/>
      <c r="AJ66" s="54"/>
      <c r="AK66" s="55"/>
      <c r="AL66" s="56"/>
    </row>
    <row r="67" spans="1:38" ht="12.75">
      <c r="A67" s="110"/>
      <c r="B67" s="53"/>
      <c r="C67" s="54"/>
      <c r="D67" s="55"/>
      <c r="E67" s="56"/>
      <c r="F67" s="54"/>
      <c r="G67" s="55"/>
      <c r="H67" s="56"/>
      <c r="I67" s="54"/>
      <c r="J67" s="55"/>
      <c r="K67" s="56"/>
      <c r="L67" s="54"/>
      <c r="M67" s="55"/>
      <c r="N67" s="56"/>
      <c r="O67" s="54"/>
      <c r="P67" s="55"/>
      <c r="Q67" s="56"/>
      <c r="R67" s="54"/>
      <c r="S67" s="55"/>
      <c r="T67" s="56"/>
      <c r="U67" s="54"/>
      <c r="V67" s="55"/>
      <c r="W67" s="56"/>
      <c r="X67" s="54"/>
      <c r="Y67" s="55"/>
      <c r="Z67" s="56"/>
      <c r="AA67" s="54"/>
      <c r="AB67" s="55"/>
      <c r="AC67" s="56"/>
      <c r="AD67" s="54"/>
      <c r="AE67" s="55"/>
      <c r="AF67" s="56"/>
      <c r="AG67" s="54"/>
      <c r="AH67" s="55"/>
      <c r="AI67" s="56"/>
      <c r="AJ67" s="54"/>
      <c r="AK67" s="55"/>
      <c r="AL67" s="56"/>
    </row>
    <row r="68" spans="1:38" ht="12.75">
      <c r="A68" s="110"/>
      <c r="B68" s="53"/>
      <c r="C68" s="54"/>
      <c r="D68" s="55"/>
      <c r="E68" s="56"/>
      <c r="F68" s="54"/>
      <c r="G68" s="55"/>
      <c r="H68" s="56"/>
      <c r="I68" s="54"/>
      <c r="J68" s="55"/>
      <c r="K68" s="56"/>
      <c r="L68" s="54"/>
      <c r="M68" s="55"/>
      <c r="N68" s="56"/>
      <c r="O68" s="54"/>
      <c r="P68" s="55"/>
      <c r="Q68" s="56"/>
      <c r="R68" s="54"/>
      <c r="S68" s="55"/>
      <c r="T68" s="56"/>
      <c r="U68" s="54"/>
      <c r="V68" s="55"/>
      <c r="W68" s="56"/>
      <c r="X68" s="54"/>
      <c r="Y68" s="55"/>
      <c r="Z68" s="56"/>
      <c r="AA68" s="54"/>
      <c r="AB68" s="55"/>
      <c r="AC68" s="56"/>
      <c r="AD68" s="54"/>
      <c r="AE68" s="55"/>
      <c r="AF68" s="56"/>
      <c r="AG68" s="54"/>
      <c r="AH68" s="55"/>
      <c r="AI68" s="56"/>
      <c r="AJ68" s="54"/>
      <c r="AK68" s="55"/>
      <c r="AL68" s="56"/>
    </row>
    <row r="69" spans="1:38" ht="12.75">
      <c r="A69" s="110"/>
      <c r="B69" s="53"/>
      <c r="C69" s="54"/>
      <c r="D69" s="55"/>
      <c r="E69" s="56"/>
      <c r="F69" s="54"/>
      <c r="G69" s="55"/>
      <c r="H69" s="56"/>
      <c r="I69" s="54"/>
      <c r="J69" s="55"/>
      <c r="K69" s="56"/>
      <c r="L69" s="54"/>
      <c r="M69" s="55"/>
      <c r="N69" s="56"/>
      <c r="O69" s="54"/>
      <c r="P69" s="55"/>
      <c r="Q69" s="56"/>
      <c r="R69" s="54"/>
      <c r="S69" s="55"/>
      <c r="T69" s="56"/>
      <c r="U69" s="54"/>
      <c r="V69" s="55"/>
      <c r="W69" s="56"/>
      <c r="X69" s="54"/>
      <c r="Y69" s="55"/>
      <c r="Z69" s="56"/>
      <c r="AA69" s="54"/>
      <c r="AB69" s="55"/>
      <c r="AC69" s="56"/>
      <c r="AD69" s="54"/>
      <c r="AE69" s="55"/>
      <c r="AF69" s="56"/>
      <c r="AG69" s="54"/>
      <c r="AH69" s="55"/>
      <c r="AI69" s="56"/>
      <c r="AJ69" s="54"/>
      <c r="AK69" s="55"/>
      <c r="AL69" s="56"/>
    </row>
    <row r="70" spans="1:38" ht="12.75">
      <c r="A70" s="110"/>
      <c r="B70" s="53"/>
      <c r="C70" s="54"/>
      <c r="D70" s="55"/>
      <c r="E70" s="56"/>
      <c r="F70" s="54"/>
      <c r="G70" s="55"/>
      <c r="H70" s="56"/>
      <c r="I70" s="54"/>
      <c r="J70" s="55"/>
      <c r="K70" s="56"/>
      <c r="L70" s="54"/>
      <c r="M70" s="55"/>
      <c r="N70" s="56"/>
      <c r="O70" s="54"/>
      <c r="P70" s="55"/>
      <c r="Q70" s="56"/>
      <c r="R70" s="54"/>
      <c r="S70" s="55"/>
      <c r="T70" s="56"/>
      <c r="U70" s="54"/>
      <c r="V70" s="55"/>
      <c r="W70" s="56"/>
      <c r="X70" s="54"/>
      <c r="Y70" s="55"/>
      <c r="Z70" s="56"/>
      <c r="AA70" s="54"/>
      <c r="AB70" s="55"/>
      <c r="AC70" s="56"/>
      <c r="AD70" s="54"/>
      <c r="AE70" s="55"/>
      <c r="AF70" s="56"/>
      <c r="AG70" s="54"/>
      <c r="AH70" s="55"/>
      <c r="AI70" s="56"/>
      <c r="AJ70" s="54"/>
      <c r="AK70" s="55"/>
      <c r="AL70" s="56"/>
    </row>
    <row r="71" spans="1:38" ht="12.75">
      <c r="A71" s="110"/>
      <c r="B71" s="53"/>
      <c r="C71" s="54"/>
      <c r="D71" s="55"/>
      <c r="E71" s="56"/>
      <c r="F71" s="54"/>
      <c r="G71" s="55"/>
      <c r="H71" s="56"/>
      <c r="I71" s="54"/>
      <c r="J71" s="55"/>
      <c r="K71" s="56"/>
      <c r="L71" s="54"/>
      <c r="M71" s="55"/>
      <c r="N71" s="56"/>
      <c r="O71" s="54"/>
      <c r="P71" s="55"/>
      <c r="Q71" s="56"/>
      <c r="R71" s="54"/>
      <c r="S71" s="55"/>
      <c r="T71" s="56"/>
      <c r="U71" s="54"/>
      <c r="V71" s="55"/>
      <c r="W71" s="56"/>
      <c r="X71" s="54"/>
      <c r="Y71" s="55"/>
      <c r="Z71" s="56"/>
      <c r="AA71" s="54"/>
      <c r="AB71" s="55"/>
      <c r="AC71" s="56"/>
      <c r="AD71" s="54"/>
      <c r="AE71" s="55"/>
      <c r="AF71" s="56"/>
      <c r="AG71" s="54"/>
      <c r="AH71" s="55"/>
      <c r="AI71" s="56"/>
      <c r="AJ71" s="54"/>
      <c r="AK71" s="55"/>
      <c r="AL71" s="56"/>
    </row>
    <row r="72" spans="1:38" ht="12.75">
      <c r="A72" s="110"/>
      <c r="B72" s="53"/>
      <c r="C72" s="54"/>
      <c r="D72" s="55"/>
      <c r="E72" s="56"/>
      <c r="F72" s="54"/>
      <c r="G72" s="55"/>
      <c r="H72" s="56"/>
      <c r="I72" s="54"/>
      <c r="J72" s="55"/>
      <c r="K72" s="56"/>
      <c r="L72" s="54"/>
      <c r="M72" s="55"/>
      <c r="N72" s="56"/>
      <c r="O72" s="54"/>
      <c r="P72" s="55"/>
      <c r="Q72" s="56"/>
      <c r="R72" s="54"/>
      <c r="S72" s="55"/>
      <c r="T72" s="56"/>
      <c r="U72" s="54"/>
      <c r="V72" s="55"/>
      <c r="W72" s="56"/>
      <c r="X72" s="54"/>
      <c r="Y72" s="55"/>
      <c r="Z72" s="56"/>
      <c r="AA72" s="54"/>
      <c r="AB72" s="55"/>
      <c r="AC72" s="56"/>
      <c r="AD72" s="54"/>
      <c r="AE72" s="55"/>
      <c r="AF72" s="56"/>
      <c r="AG72" s="54"/>
      <c r="AH72" s="55"/>
      <c r="AI72" s="56"/>
      <c r="AJ72" s="54"/>
      <c r="AK72" s="55"/>
      <c r="AL72" s="56"/>
    </row>
    <row r="73" spans="1:38" ht="12.75">
      <c r="A73" s="110"/>
      <c r="B73" s="53"/>
      <c r="C73" s="54"/>
      <c r="D73" s="55"/>
      <c r="E73" s="56"/>
      <c r="F73" s="54"/>
      <c r="G73" s="55"/>
      <c r="H73" s="56"/>
      <c r="I73" s="54"/>
      <c r="J73" s="55"/>
      <c r="K73" s="56"/>
      <c r="L73" s="54"/>
      <c r="M73" s="55"/>
      <c r="N73" s="56"/>
      <c r="O73" s="54"/>
      <c r="P73" s="55"/>
      <c r="Q73" s="56"/>
      <c r="R73" s="54"/>
      <c r="S73" s="55"/>
      <c r="T73" s="56"/>
      <c r="U73" s="54"/>
      <c r="V73" s="55"/>
      <c r="W73" s="56"/>
      <c r="X73" s="54"/>
      <c r="Y73" s="55"/>
      <c r="Z73" s="56"/>
      <c r="AA73" s="54"/>
      <c r="AB73" s="55"/>
      <c r="AC73" s="56"/>
      <c r="AD73" s="54"/>
      <c r="AE73" s="55"/>
      <c r="AF73" s="56"/>
      <c r="AG73" s="54"/>
      <c r="AH73" s="55"/>
      <c r="AI73" s="56"/>
      <c r="AJ73" s="54"/>
      <c r="AK73" s="55"/>
      <c r="AL73" s="56"/>
    </row>
    <row r="74" spans="1:38" ht="12.75">
      <c r="A74" s="110"/>
      <c r="B74" s="53"/>
      <c r="C74" s="54"/>
      <c r="D74" s="55"/>
      <c r="E74" s="56"/>
      <c r="F74" s="54"/>
      <c r="G74" s="55"/>
      <c r="H74" s="56"/>
      <c r="I74" s="54"/>
      <c r="J74" s="55"/>
      <c r="K74" s="56"/>
      <c r="L74" s="54"/>
      <c r="M74" s="55"/>
      <c r="N74" s="56"/>
      <c r="O74" s="54"/>
      <c r="P74" s="55"/>
      <c r="Q74" s="56"/>
      <c r="R74" s="54"/>
      <c r="S74" s="55"/>
      <c r="T74" s="56"/>
      <c r="U74" s="54"/>
      <c r="V74" s="55"/>
      <c r="W74" s="56"/>
      <c r="X74" s="54"/>
      <c r="Y74" s="55"/>
      <c r="Z74" s="56"/>
      <c r="AA74" s="54"/>
      <c r="AB74" s="55"/>
      <c r="AC74" s="56"/>
      <c r="AD74" s="54"/>
      <c r="AE74" s="55"/>
      <c r="AF74" s="56"/>
      <c r="AG74" s="54"/>
      <c r="AH74" s="55"/>
      <c r="AI74" s="56"/>
      <c r="AJ74" s="54"/>
      <c r="AK74" s="55"/>
      <c r="AL74" s="56"/>
    </row>
    <row r="75" spans="1:38" ht="12.75">
      <c r="A75" s="110"/>
      <c r="B75" s="82"/>
      <c r="C75" s="83"/>
      <c r="D75" s="84"/>
      <c r="E75" s="85"/>
      <c r="F75" s="83"/>
      <c r="G75" s="84"/>
      <c r="H75" s="85"/>
      <c r="I75" s="83"/>
      <c r="J75" s="84"/>
      <c r="K75" s="85"/>
      <c r="L75" s="83"/>
      <c r="M75" s="84"/>
      <c r="N75" s="85"/>
      <c r="O75" s="83"/>
      <c r="P75" s="84"/>
      <c r="Q75" s="85"/>
      <c r="R75" s="83"/>
      <c r="S75" s="84"/>
      <c r="T75" s="85"/>
      <c r="U75" s="83"/>
      <c r="V75" s="84"/>
      <c r="W75" s="85"/>
      <c r="X75" s="83"/>
      <c r="Y75" s="84"/>
      <c r="Z75" s="85"/>
      <c r="AA75" s="83"/>
      <c r="AB75" s="84"/>
      <c r="AC75" s="85"/>
      <c r="AD75" s="83"/>
      <c r="AE75" s="84"/>
      <c r="AF75" s="85"/>
      <c r="AG75" s="83"/>
      <c r="AH75" s="84"/>
      <c r="AI75" s="85"/>
      <c r="AJ75" s="83"/>
      <c r="AK75" s="84"/>
      <c r="AL75" s="85"/>
    </row>
    <row r="76" spans="1:38" ht="12.75">
      <c r="A76" s="111"/>
      <c r="B76" s="77"/>
      <c r="C76" s="57"/>
      <c r="D76" s="58"/>
      <c r="E76" s="59"/>
      <c r="F76" s="57"/>
      <c r="G76" s="58"/>
      <c r="H76" s="59"/>
      <c r="I76" s="57"/>
      <c r="J76" s="58"/>
      <c r="K76" s="59"/>
      <c r="L76" s="57"/>
      <c r="M76" s="58"/>
      <c r="N76" s="59"/>
      <c r="O76" s="57"/>
      <c r="P76" s="58"/>
      <c r="Q76" s="59"/>
      <c r="R76" s="57"/>
      <c r="S76" s="58"/>
      <c r="T76" s="59"/>
      <c r="U76" s="57"/>
      <c r="V76" s="58"/>
      <c r="W76" s="59"/>
      <c r="X76" s="57"/>
      <c r="Y76" s="58"/>
      <c r="Z76" s="59"/>
      <c r="AA76" s="57"/>
      <c r="AB76" s="58"/>
      <c r="AC76" s="59"/>
      <c r="AD76" s="57"/>
      <c r="AE76" s="58"/>
      <c r="AF76" s="59"/>
      <c r="AG76" s="57"/>
      <c r="AH76" s="58"/>
      <c r="AI76" s="59"/>
      <c r="AJ76" s="57"/>
      <c r="AK76" s="58"/>
      <c r="AL76" s="59"/>
    </row>
    <row r="77" spans="1:38" ht="12.75">
      <c r="A77" s="60" t="s">
        <v>375</v>
      </c>
      <c r="B77" s="122">
        <f>COUNT(C2:AL2)</f>
        <v>12</v>
      </c>
      <c r="C77" s="61">
        <f>SUM(E77:AL77)</f>
        <v>0</v>
      </c>
      <c r="D77" s="62"/>
      <c r="E77" s="63">
        <f>SUM(C5:E76)</f>
        <v>0</v>
      </c>
      <c r="F77" s="64"/>
      <c r="G77" s="65"/>
      <c r="H77" s="63">
        <f>SUM(F5:H76)</f>
        <v>0</v>
      </c>
      <c r="I77" s="64"/>
      <c r="J77" s="65"/>
      <c r="K77" s="63">
        <f>SUM(I5:K76)</f>
        <v>0</v>
      </c>
      <c r="L77" s="64"/>
      <c r="M77" s="65"/>
      <c r="N77" s="63">
        <f>SUM(L5:N76)</f>
        <v>0</v>
      </c>
      <c r="O77" s="64"/>
      <c r="P77" s="65"/>
      <c r="Q77" s="63">
        <f>SUM(O5:Q76)</f>
        <v>0</v>
      </c>
      <c r="R77" s="64"/>
      <c r="S77" s="65"/>
      <c r="T77" s="63">
        <f>SUM(R5:T76)</f>
        <v>0</v>
      </c>
      <c r="U77" s="64"/>
      <c r="V77" s="65"/>
      <c r="W77" s="63">
        <f>SUM(U5:W76)</f>
        <v>0</v>
      </c>
      <c r="X77" s="64"/>
      <c r="Y77" s="65"/>
      <c r="Z77" s="63">
        <f>SUM(X5:Z76)</f>
        <v>0</v>
      </c>
      <c r="AA77" s="64"/>
      <c r="AB77" s="65"/>
      <c r="AC77" s="63">
        <f>SUM(AA5:AC76)</f>
        <v>0</v>
      </c>
      <c r="AD77" s="64"/>
      <c r="AE77" s="65"/>
      <c r="AF77" s="63">
        <f>SUM(AD5:AF76)</f>
        <v>0</v>
      </c>
      <c r="AG77" s="64"/>
      <c r="AH77" s="65"/>
      <c r="AI77" s="63">
        <f>SUM(AG5:AI76)</f>
        <v>0</v>
      </c>
      <c r="AJ77" s="64"/>
      <c r="AK77" s="65"/>
      <c r="AL77" s="63">
        <f>SUM(AJ5:AL76)</f>
        <v>0</v>
      </c>
    </row>
    <row r="78" spans="1:38" ht="12.75">
      <c r="A78" s="180" t="s">
        <v>376</v>
      </c>
      <c r="B78" s="181"/>
      <c r="C78" s="40"/>
      <c r="D78" s="66"/>
      <c r="E78" s="67">
        <f>IF($B$77&gt;=1,ROUND($C$77/$B$77,2),0)</f>
        <v>0</v>
      </c>
      <c r="F78" s="40"/>
      <c r="G78" s="66"/>
      <c r="H78" s="67">
        <f>IF($B$77&gt;=2,ROUND($C$77/$B$77,2),0)</f>
        <v>0</v>
      </c>
      <c r="I78" s="40"/>
      <c r="J78" s="66"/>
      <c r="K78" s="67">
        <f>IF($B$77&gt;=3,ROUND($C$77/$B$77,2),0)</f>
        <v>0</v>
      </c>
      <c r="L78" s="40"/>
      <c r="M78" s="66"/>
      <c r="N78" s="67">
        <f>IF($B$77&gt;=4,ROUND($C$77/$B$77,2),0)</f>
        <v>0</v>
      </c>
      <c r="O78" s="40"/>
      <c r="P78" s="66"/>
      <c r="Q78" s="67">
        <f>IF($B$77&gt;=5,ROUND($C$77/$B$77,2),0)</f>
        <v>0</v>
      </c>
      <c r="R78" s="40"/>
      <c r="S78" s="66"/>
      <c r="T78" s="67">
        <f>IF($B$77&gt;=6,ROUND($C$77/$B$77,2),0)</f>
        <v>0</v>
      </c>
      <c r="U78" s="40"/>
      <c r="V78" s="66"/>
      <c r="W78" s="67">
        <f>IF($B$77&gt;=7,ROUND($C$77/$B$77,2),0)</f>
        <v>0</v>
      </c>
      <c r="X78" s="40"/>
      <c r="Y78" s="66"/>
      <c r="Z78" s="67">
        <f>IF($B$77&gt;=8,ROUND($C$77/$B$77,2),0)</f>
        <v>0</v>
      </c>
      <c r="AA78" s="40"/>
      <c r="AB78" s="66"/>
      <c r="AC78" s="67">
        <f>IF($B$77&gt;=9,ROUND($C$77/$B$77,2),0)</f>
        <v>0</v>
      </c>
      <c r="AD78" s="40"/>
      <c r="AE78" s="66"/>
      <c r="AF78" s="67">
        <f>IF($B$77&gt;=10,ROUND($C$77/$B$77,2),0)</f>
        <v>0</v>
      </c>
      <c r="AG78" s="40"/>
      <c r="AH78" s="66"/>
      <c r="AI78" s="67">
        <f>IF($B$77&gt;=11,ROUND($C$77/$B$77,2),0)</f>
        <v>0</v>
      </c>
      <c r="AJ78" s="40"/>
      <c r="AK78" s="66"/>
      <c r="AL78" s="67">
        <f>IF($B$77&gt;=12,ROUND($C$77/$B$77,2),0)</f>
        <v>0</v>
      </c>
    </row>
    <row r="79" spans="1:38" ht="12.75">
      <c r="A79" s="182" t="s">
        <v>377</v>
      </c>
      <c r="B79" s="183"/>
      <c r="C79" s="68"/>
      <c r="D79" s="69"/>
      <c r="E79" s="70">
        <f>IF(E78&gt;E77,E78-E77,"")</f>
      </c>
      <c r="F79" s="68"/>
      <c r="G79" s="69"/>
      <c r="H79" s="70">
        <f>IF(H78&gt;H77,H78-H77,"")</f>
      </c>
      <c r="I79" s="68"/>
      <c r="J79" s="69"/>
      <c r="K79" s="70">
        <f>IF(K78&gt;K77,K78-K77,"")</f>
      </c>
      <c r="L79" s="68"/>
      <c r="M79" s="69"/>
      <c r="N79" s="70">
        <f>IF(N78&gt;N77,N78-N77,"")</f>
      </c>
      <c r="O79" s="68"/>
      <c r="P79" s="69"/>
      <c r="Q79" s="70">
        <f>IF(Q78&gt;Q77,Q78-Q77,"")</f>
      </c>
      <c r="R79" s="68"/>
      <c r="S79" s="69"/>
      <c r="T79" s="70">
        <f>IF(T78&gt;T77,T78-T77,"")</f>
      </c>
      <c r="U79" s="68"/>
      <c r="V79" s="69"/>
      <c r="W79" s="70">
        <f>IF(W78&gt;W77,W78-W77,"")</f>
      </c>
      <c r="X79" s="68"/>
      <c r="Y79" s="69"/>
      <c r="Z79" s="70">
        <f>IF(Z78&gt;Z77,Z78-Z77,"")</f>
      </c>
      <c r="AA79" s="68"/>
      <c r="AB79" s="69"/>
      <c r="AC79" s="70">
        <f>IF(AC78&gt;AC77,AC78-AC77,"")</f>
      </c>
      <c r="AD79" s="68"/>
      <c r="AE79" s="69"/>
      <c r="AF79" s="70">
        <f>IF(AF78&gt;AF77,AF78-AF77,"")</f>
      </c>
      <c r="AG79" s="68"/>
      <c r="AH79" s="69"/>
      <c r="AI79" s="70">
        <f>IF(AI78&gt;AI77,AI78-AI77,"")</f>
      </c>
      <c r="AJ79" s="68"/>
      <c r="AK79" s="69"/>
      <c r="AL79" s="70">
        <f>IF(AL78&gt;AL77,AL78-AL77,"")</f>
      </c>
    </row>
    <row r="80" spans="1:38" ht="12.75">
      <c r="A80" s="174" t="s">
        <v>378</v>
      </c>
      <c r="B80" s="175"/>
      <c r="C80" s="71"/>
      <c r="D80" s="72"/>
      <c r="E80" s="73">
        <f>IF(E77&gt;E78,E77-E78,"")</f>
      </c>
      <c r="F80" s="71"/>
      <c r="G80" s="72"/>
      <c r="H80" s="73">
        <f>IF(H77&gt;H78,H77-H78,"")</f>
      </c>
      <c r="I80" s="71"/>
      <c r="J80" s="72"/>
      <c r="K80" s="73">
        <f>IF(K77&gt;K78,K77-K78,"")</f>
      </c>
      <c r="L80" s="71"/>
      <c r="M80" s="72"/>
      <c r="N80" s="73">
        <f>IF(N77&gt;N78,N77-N78,"")</f>
      </c>
      <c r="O80" s="71"/>
      <c r="P80" s="72"/>
      <c r="Q80" s="73">
        <f>IF(Q77&gt;Q78,Q77-Q78,"")</f>
      </c>
      <c r="R80" s="71"/>
      <c r="S80" s="72"/>
      <c r="T80" s="73">
        <f>IF(T77&gt;T78,T77-T78,"")</f>
      </c>
      <c r="U80" s="71"/>
      <c r="V80" s="72"/>
      <c r="W80" s="73">
        <f>IF(W77&gt;W78,W77-W78,"")</f>
      </c>
      <c r="X80" s="71"/>
      <c r="Y80" s="72"/>
      <c r="Z80" s="73">
        <f>IF(Z77&gt;Z78,Z77-Z78,"")</f>
      </c>
      <c r="AA80" s="71"/>
      <c r="AB80" s="72"/>
      <c r="AC80" s="73">
        <f>IF(AC77&gt;AC78,AC77-AC78,"")</f>
      </c>
      <c r="AD80" s="71"/>
      <c r="AE80" s="72"/>
      <c r="AF80" s="73">
        <f>IF(AF77&gt;AF78,AF77-AF78,"")</f>
      </c>
      <c r="AG80" s="71"/>
      <c r="AH80" s="72"/>
      <c r="AI80" s="73">
        <f>IF(AI77&gt;AI78,AI77-AI78,"")</f>
      </c>
      <c r="AJ80" s="71"/>
      <c r="AK80" s="72"/>
      <c r="AL80" s="73">
        <f>IF(AL77&gt;AL78,AL77-AL78,"")</f>
      </c>
    </row>
    <row r="81" spans="1:38" ht="12.75">
      <c r="A81" s="74" t="s">
        <v>379</v>
      </c>
      <c r="C81" s="74"/>
      <c r="D81" s="74"/>
      <c r="E81" s="75">
        <f>SUM(C79:AL79)-SUM(C80:AL80)</f>
        <v>0</v>
      </c>
      <c r="I81" t="s">
        <v>380</v>
      </c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</row>
    <row r="82" spans="3:5" ht="12.75">
      <c r="C82" s="74"/>
      <c r="E82" s="74"/>
    </row>
  </sheetData>
  <mergeCells count="17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80:B80"/>
    <mergeCell ref="A3:A4"/>
    <mergeCell ref="B3:B4"/>
    <mergeCell ref="A78:B78"/>
    <mergeCell ref="A79:B79"/>
  </mergeCells>
  <printOptions/>
  <pageMargins left="0.27569444444444446" right="0.27569444444444446" top="0.27569444444444446" bottom="0.27569444444444446" header="0" footer="0"/>
  <pageSetup horizontalDpi="30066" verticalDpi="30066" orientation="landscape" pageOrder="overThenDown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702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Ulrich</cp:lastModifiedBy>
  <cp:lastPrinted>2015-11-07T10:45:06Z</cp:lastPrinted>
  <dcterms:created xsi:type="dcterms:W3CDTF">2015-11-07T12:14:08Z</dcterms:created>
  <dcterms:modified xsi:type="dcterms:W3CDTF">2016-04-26T12:08:43Z</dcterms:modified>
  <cp:category/>
  <cp:version/>
  <cp:contentType/>
  <cp:contentStatus/>
</cp:coreProperties>
</file>